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mc:AlternateContent xmlns:mc="http://schemas.openxmlformats.org/markup-compatibility/2006">
    <mc:Choice Requires="x15">
      <x15ac:absPath xmlns:x15ac="http://schemas.microsoft.com/office/spreadsheetml/2010/11/ac" url="\\10.176.4.220\財政課\財政係\財政状況資料集\R3\R3.9.15令和元年度財政状況資料集の追加作成及び提出\HP公表\"/>
    </mc:Choice>
  </mc:AlternateContent>
  <xr:revisionPtr revIDLastSave="0" documentId="13_ncr:1_{6EA14258-484E-46DD-B279-79813A2BBEF8}" xr6:coauthVersionLast="36" xr6:coauthVersionMax="36" xr10:uidLastSave="{00000000-0000-0000-0000-000000000000}"/>
  <bookViews>
    <workbookView xWindow="0" yWindow="0" windowWidth="21600" windowHeight="94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<sst xmlns="http://schemas.openxmlformats.org/spreadsheetml/2006/main" count="1150" uniqueCount="566">
  <si>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</si>
  <si>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</si>
  <si>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</si>
  <si>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</si>
  <si>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</si>
  <si>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</si>
  <si>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</si>
  <si>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</si>
  <si>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</si>
  <si>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</si>
  <si>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</si>
  <si>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</si>
  <si>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</si>
  <si>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</si>
  <si>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</si>
  <si>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</si>
  <si>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</si>
  <si>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</si>
  <si>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</si>
  <si>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</si>
  <si>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</si>
  <si>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</si>
  <si>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</si>
  <si>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</si>
  <si>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</si>
  <si>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</si>
  <si>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</si>
  <si>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</si>
  <si>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</si>
  <si>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</si>
  <si>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</si>
  <si>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</si>
  <si>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日出町公共施設整備基金</t>
    <rPh sb="0" eb="3">
      <t>ヒジマチ</t>
    </rPh>
    <rPh sb="3" eb="5">
      <t>コウキョウ</t>
    </rPh>
    <rPh sb="5" eb="7">
      <t>シセツ</t>
    </rPh>
    <rPh sb="7" eb="9">
      <t>セイビ</t>
    </rPh>
    <rPh sb="9" eb="11">
      <t>キキン</t>
    </rPh>
    <phoneticPr fontId="5"/>
  </si>
  <si>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</si>
  <si>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</si>
  <si>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</si>
  <si>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</si>
  <si>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</si>
  <si>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</si>
  <si>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</si>
  <si>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</si>
  <si>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</si>
  <si>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</si>
  <si>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</si>
  <si>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</si>
  <si>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</si>
  <si>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中山間水と土保全対策基金</t>
    <rPh sb="0" eb="1">
      <t>チュウ</t>
    </rPh>
    <rPh sb="1" eb="3">
      <t>サンカン</t>
    </rPh>
    <rPh sb="3" eb="4">
      <t>ミズ</t>
    </rPh>
    <rPh sb="5" eb="6">
      <t>ツチ</t>
    </rPh>
    <rPh sb="6" eb="8">
      <t>ホゼン</t>
    </rPh>
    <rPh sb="8" eb="10">
      <t>タイサク</t>
    </rPh>
    <rPh sb="10" eb="12">
      <t>キキン</t>
    </rPh>
    <phoneticPr fontId="5"/>
  </si>
  <si>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</si>
  <si>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</si>
  <si>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</si>
  <si>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</si>
  <si>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</si>
  <si>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</si>
  <si>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</si>
  <si>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</si>
  <si>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</si>
  <si>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</si>
  <si>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</si>
  <si>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</si>
  <si>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</si>
  <si>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</si>
  <si>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</si>
  <si>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単年度収支</t>
  </si>
  <si>
    <t>債務負担行為に基づく支出予定額</t>
  </si>
  <si>
    <t>その他特定目的基金</t>
    <rPh sb="2" eb="3">
      <t>タ</t>
    </rPh>
    <rPh sb="3" eb="5">
      <t>トクテイ</t>
    </rPh>
    <rPh sb="5" eb="7">
      <t>モクテキ</t>
    </rPh>
    <rPh sb="7" eb="9">
      <t>キキン</t>
    </rPh>
    <phoneticPr fontId="5"/>
  </si>
  <si>
    <t>×</t>
  </si>
  <si>
    <t>公債費負担比率</t>
    <rPh sb="0" eb="3">
      <t>コウサイヒ</t>
    </rPh>
    <rPh sb="3" eb="5">
      <t>フタン</t>
    </rPh>
    <rPh sb="5" eb="7">
      <t>ヒリツ</t>
    </rPh>
    <phoneticPr fontId="5"/>
  </si>
  <si>
    <t>黒字額</t>
    <rPh sb="0" eb="2">
      <t>クロジ</t>
    </rPh>
    <rPh sb="2" eb="3">
      <t>ガク</t>
    </rPh>
    <phoneticPr fontId="34"/>
  </si>
  <si>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</si>
  <si>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</si>
  <si>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</si>
  <si>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</si>
  <si>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</si>
  <si>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</si>
  <si>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</si>
  <si>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</si>
  <si>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</si>
  <si>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</si>
  <si>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</si>
  <si>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</si>
  <si>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</si>
  <si>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</si>
  <si>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</si>
  <si>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</si>
  <si>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</si>
  <si>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</si>
  <si>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</si>
  <si>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</si>
  <si>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</si>
  <si>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</si>
  <si>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</si>
  <si>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</si>
  <si>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</si>
  <si>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</si>
  <si>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</si>
  <si>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</si>
  <si>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</si>
  <si>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</si>
  <si>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</si>
  <si>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</si>
  <si>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</si>
  <si>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</si>
  <si>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</si>
  <si>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</si>
  <si>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</si>
  <si>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</si>
  <si>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</si>
  <si>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</si>
  <si>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</si>
  <si>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</si>
  <si>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</si>
  <si>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</si>
  <si>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</si>
  <si>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</si>
  <si>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</si>
  <si>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</si>
  <si>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</si>
  <si>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</si>
  <si>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</si>
  <si>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</si>
  <si>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</si>
  <si>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</si>
  <si>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</si>
  <si>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</si>
  <si>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</si>
  <si>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</si>
  <si>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</si>
  <si>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</si>
  <si>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</si>
  <si>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</si>
  <si>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</si>
  <si>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</si>
  <si>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</si>
  <si>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</si>
  <si>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</si>
  <si>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</si>
  <si>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大分県</t>
  </si>
  <si>
    <t>その他上記に準ずるもの</t>
    <rPh sb="2" eb="3">
      <t>タ</t>
    </rPh>
    <rPh sb="3" eb="5">
      <t>ジョウキ</t>
    </rPh>
    <rPh sb="6" eb="7">
      <t>ジュン</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</si>
  <si>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</si>
  <si>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</si>
  <si>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H30末</t>
  </si>
  <si>
    <t>Ⅴ－２</t>
  </si>
  <si>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</si>
  <si>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</si>
  <si>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</si>
  <si>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</si>
  <si>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</si>
  <si>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</si>
  <si>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</si>
  <si>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</si>
  <si>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</si>
  <si>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</si>
  <si>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交通</t>
  </si>
  <si>
    <t>対比（％）</t>
    <rPh sb="0" eb="2">
      <t>タイヒ</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</si>
  <si>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</si>
  <si>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</si>
  <si>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</si>
  <si>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</si>
  <si>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</si>
  <si>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</si>
  <si>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</si>
  <si>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</si>
  <si>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</si>
  <si>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日出町</t>
  </si>
  <si>
    <t>失業対策事業費</t>
  </si>
  <si>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</si>
  <si>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</si>
  <si>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</si>
  <si>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</si>
  <si>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</si>
  <si>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 2.73</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</si>
  <si>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</si>
  <si>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</si>
  <si>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</si>
  <si>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</si>
  <si>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</si>
  <si>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</si>
  <si>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</si>
  <si>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</si>
  <si>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</si>
  <si>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</si>
  <si>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</si>
  <si>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</si>
  <si>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</si>
  <si>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</si>
  <si>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</si>
  <si>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</si>
  <si>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</si>
  <si>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</si>
  <si>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</si>
  <si>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</si>
  <si>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</si>
  <si>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</si>
  <si>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</si>
  <si>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</si>
  <si>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</si>
  <si>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</si>
  <si>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基準財政収入額</t>
  </si>
  <si>
    <t>-0.6</t>
  </si>
  <si>
    <t>後期高齢者医療特別会計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</si>
  <si>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</si>
  <si>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</si>
  <si>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</si>
  <si>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</si>
  <si>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</si>
  <si>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</si>
  <si>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</si>
  <si>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</si>
  <si>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</si>
  <si>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</si>
  <si>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</si>
  <si>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</si>
  <si>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</si>
  <si>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</si>
  <si>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</si>
  <si>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</si>
  <si>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</si>
  <si>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基金から168百万円繰入</t>
    <rPh sb="0" eb="2">
      <t>キキン</t>
    </rPh>
    <rPh sb="7" eb="8">
      <t>ヒャク</t>
    </rPh>
    <rPh sb="8" eb="10">
      <t>マンエン</t>
    </rPh>
    <rPh sb="10" eb="12">
      <t>クリイレ</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</si>
  <si>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</si>
  <si>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</si>
  <si>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</si>
  <si>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t>▲ 0.63</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</si>
  <si>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</si>
  <si>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</si>
  <si>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</si>
  <si>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</si>
  <si>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t>
  </si>
  <si>
    <t>参考</t>
    <rPh sb="0" eb="2">
      <t>サンコウ</t>
    </rPh>
    <phoneticPr fontId="5"/>
  </si>
  <si>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</si>
  <si>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</si>
  <si>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</si>
  <si>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</si>
  <si>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</si>
  <si>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</si>
  <si>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</si>
  <si>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</si>
  <si>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-0.0</t>
  </si>
  <si>
    <t>関係する一部事務組合等一覧</t>
    <rPh sb="0" eb="2">
      <t>カンケイ</t>
    </rPh>
    <rPh sb="4" eb="6">
      <t>イチブ</t>
    </rPh>
    <rPh sb="6" eb="8">
      <t>ジム</t>
    </rPh>
    <rPh sb="8" eb="10">
      <t>クミアイ</t>
    </rPh>
    <rPh sb="10" eb="11">
      <t>トウ</t>
    </rPh>
    <rPh sb="11" eb="13">
      <t>イチラン</t>
    </rPh>
    <phoneticPr fontId="5"/>
  </si>
  <si>
    <t>-0.1</t>
  </si>
  <si>
    <t>将来負担の状況</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</si>
  <si>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</si>
  <si>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</si>
  <si>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</si>
  <si>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</si>
  <si>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</si>
  <si>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</si>
  <si>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</si>
  <si>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</si>
  <si>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</si>
  <si>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</si>
  <si>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</si>
  <si>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</si>
  <si>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</si>
  <si>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</si>
  <si>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</si>
  <si>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</si>
  <si>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</si>
  <si>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</si>
  <si>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</si>
  <si>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 3.34</t>
  </si>
  <si>
    <t>地方債現在高</t>
  </si>
  <si>
    <t>・計</t>
  </si>
  <si>
    <t>資金剰余額
/不足額
（実質収支）</t>
  </si>
  <si>
    <t>地域福祉推進基金</t>
    <rPh sb="0" eb="2">
      <t>チイキ</t>
    </rPh>
    <rPh sb="2" eb="4">
      <t>フクシ</t>
    </rPh>
    <rPh sb="4" eb="6">
      <t>スイシン</t>
    </rPh>
    <rPh sb="6" eb="8">
      <t>キキン</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</si>
  <si>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</si>
  <si>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</si>
  <si>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</si>
  <si>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</si>
  <si>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</si>
  <si>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</si>
  <si>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</si>
  <si>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</si>
  <si>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</si>
  <si>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</si>
  <si>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</si>
  <si>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</si>
  <si>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</si>
  <si>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</si>
  <si>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</si>
  <si>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</si>
  <si>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</si>
  <si>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</si>
  <si>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</si>
  <si>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</si>
  <si>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</si>
  <si>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</si>
  <si>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</si>
  <si>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</si>
  <si>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</si>
  <si>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</si>
  <si>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</si>
  <si>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</si>
  <si>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</si>
  <si>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</si>
  <si>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</si>
  <si>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</si>
  <si>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</si>
  <si>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</si>
  <si>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</si>
  <si>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</si>
  <si>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</si>
  <si>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</si>
  <si>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</si>
  <si>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</si>
  <si>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</si>
  <si>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</si>
  <si>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</si>
  <si>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</si>
  <si>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</si>
  <si>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</si>
  <si>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大分県日出町</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</si>
  <si>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</si>
  <si>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</si>
  <si>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</si>
  <si>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</si>
  <si>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</si>
  <si>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</si>
  <si>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</si>
  <si>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</si>
  <si>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</si>
  <si>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</si>
  <si>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</si>
  <si>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</si>
  <si>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</si>
  <si>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</si>
  <si>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</si>
  <si>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</si>
  <si>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</si>
  <si>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</si>
  <si>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</si>
  <si>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</si>
  <si>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</si>
  <si>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</si>
  <si>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</si>
  <si>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</si>
  <si>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</si>
  <si>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</si>
  <si>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</si>
  <si>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</si>
  <si>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</si>
  <si>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</si>
  <si>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</si>
  <si>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</si>
  <si>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</si>
  <si>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</si>
  <si>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</si>
  <si>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</si>
  <si>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</si>
  <si>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</si>
  <si>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</si>
  <si>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</si>
  <si>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</si>
  <si>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</si>
  <si>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</si>
  <si>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</si>
  <si>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</si>
  <si>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</si>
  <si>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</si>
  <si>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</si>
  <si>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</si>
  <si>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</si>
  <si>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</si>
  <si>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</si>
  <si>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</si>
  <si>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</si>
  <si>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</si>
  <si>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</si>
  <si>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</si>
  <si>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</si>
  <si>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</si>
  <si>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</si>
  <si>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</si>
  <si>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前年度繰上充用金</t>
  </si>
  <si>
    <t>　軽自動車税減収補塡特例交付金</t>
    <rPh sb="8" eb="10">
      <t>ホテン</t>
    </rPh>
    <phoneticPr fontId="35"/>
  </si>
  <si>
    <t>　法定目的税</t>
  </si>
  <si>
    <t>経常損益</t>
  </si>
  <si>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</si>
  <si>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</si>
  <si>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</si>
  <si>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</si>
  <si>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</si>
  <si>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</si>
  <si>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</si>
  <si>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</si>
  <si>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</si>
  <si>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</si>
  <si>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</si>
  <si>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</si>
  <si>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</si>
  <si>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</si>
  <si>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</si>
  <si>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</si>
  <si>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</si>
  <si>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</si>
  <si>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</si>
  <si>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</si>
  <si>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</si>
  <si>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</si>
  <si>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</si>
  <si>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</si>
  <si>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</si>
  <si>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</si>
  <si>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</si>
  <si>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</si>
  <si>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</si>
  <si>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</si>
  <si>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</si>
  <si>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</si>
  <si>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</si>
  <si>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</si>
  <si>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</si>
  <si>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</si>
  <si>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</si>
  <si>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</si>
  <si>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</si>
  <si>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</si>
  <si>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</si>
  <si>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</si>
  <si>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</si>
  <si>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</si>
  <si>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</si>
  <si>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</si>
  <si>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</si>
  <si>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</si>
  <si>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</si>
  <si>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</si>
  <si>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</si>
  <si>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</si>
  <si>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</si>
  <si>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</si>
  <si>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</si>
  <si>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</si>
  <si>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</si>
  <si>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</si>
  <si>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</si>
  <si>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</si>
  <si>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</si>
  <si>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</si>
  <si>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</si>
  <si>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</si>
  <si>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</si>
  <si>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</si>
  <si>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別杵速見地域広域市町村圏事務組合（藤ヶ谷清掃センター事業特別会計）</t>
    <rPh sb="0" eb="4">
      <t>ベッキハヤミ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</si>
  <si>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</si>
  <si>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</si>
  <si>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</si>
  <si>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</si>
  <si>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</si>
  <si>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</si>
  <si>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</si>
  <si>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</si>
  <si>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</si>
  <si>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</si>
  <si>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</si>
  <si>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</si>
  <si>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</si>
  <si>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</si>
  <si>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</si>
  <si>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</si>
  <si>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</si>
  <si>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介護保険特別会計（保険事業勘定）</t>
  </si>
  <si>
    <t xml:space="preserve">組合等負担等見込額 </t>
    <rPh sb="0" eb="2">
      <t>クミアイ</t>
    </rPh>
    <rPh sb="2" eb="3">
      <t>トウ</t>
    </rPh>
    <rPh sb="3" eb="5">
      <t>フタン</t>
    </rPh>
    <rPh sb="5" eb="6">
      <t>トウ</t>
    </rPh>
    <rPh sb="6" eb="9">
      <t>ミコミガク</t>
    </rPh>
    <phoneticPr fontId="32"/>
  </si>
  <si>
    <t>介護保険特別会計（介護サービス事業勘定）</t>
  </si>
  <si>
    <t>水道事業会計</t>
  </si>
  <si>
    <t>法適用企業</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</si>
  <si>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</si>
  <si>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</si>
  <si>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</si>
  <si>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</si>
  <si>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</si>
  <si>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</si>
  <si>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</si>
  <si>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</si>
  <si>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</si>
  <si>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</si>
  <si>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</si>
  <si>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</si>
  <si>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</si>
  <si>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</si>
  <si>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</si>
  <si>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</si>
  <si>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</si>
  <si>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</si>
  <si>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</si>
  <si>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</si>
  <si>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</si>
  <si>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</si>
  <si>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</si>
  <si>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</si>
  <si>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</si>
  <si>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</si>
  <si>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基金から385百万円繰入</t>
    <rPh sb="0" eb="2">
      <t>キキン</t>
    </rPh>
    <rPh sb="7" eb="9">
      <t>ヒャクマン</t>
    </rPh>
    <rPh sb="9" eb="10">
      <t>エン</t>
    </rPh>
    <rPh sb="10" eb="12">
      <t>クリイ</t>
    </rPh>
    <phoneticPr fontId="5"/>
  </si>
  <si>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</si>
  <si>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</si>
  <si>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</si>
  <si>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</si>
  <si>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</si>
  <si>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</si>
  <si>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</si>
  <si>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</si>
  <si>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</si>
  <si>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</si>
  <si>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</si>
  <si>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</si>
  <si>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</si>
  <si>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</si>
  <si>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</si>
  <si>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</si>
  <si>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</si>
  <si>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</si>
  <si>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</si>
  <si>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</si>
  <si>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</si>
  <si>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</si>
  <si>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</si>
  <si>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</si>
  <si>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</si>
  <si>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</si>
  <si>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</si>
  <si>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</si>
  <si>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</si>
  <si>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</si>
  <si>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</si>
  <si>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</si>
  <si>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</si>
  <si>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</si>
  <si>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</si>
  <si>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</si>
  <si>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</si>
  <si>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3.51</t>
  </si>
  <si>
    <t>▲ 2.72</t>
  </si>
  <si>
    <t>その他会計（赤字）</t>
  </si>
  <si>
    <t>日出町土地開発公社</t>
    <rPh sb="0" eb="3">
      <t>ヒジマチ</t>
    </rPh>
    <rPh sb="3" eb="5">
      <t>トチ</t>
    </rPh>
    <rPh sb="5" eb="7">
      <t>カイハツ</t>
    </rPh>
    <rPh sb="7" eb="9">
      <t>コウシャ</t>
    </rPh>
    <phoneticPr fontId="5"/>
  </si>
  <si>
    <t>（百万円）</t>
  </si>
  <si>
    <t>H26末</t>
  </si>
  <si>
    <t>H27末</t>
  </si>
  <si>
    <t>H28末</t>
  </si>
  <si>
    <t>H29末</t>
  </si>
  <si>
    <t>日出町まちづくり基金</t>
    <rPh sb="0" eb="3">
      <t>ヒジマチ</t>
    </rPh>
    <rPh sb="8" eb="10">
      <t>キキン</t>
    </rPh>
    <phoneticPr fontId="5"/>
  </si>
  <si>
    <t>森林環境譲与税基金</t>
    <rPh sb="0" eb="2">
      <t>シンリン</t>
    </rPh>
    <rPh sb="2" eb="4">
      <t>カンキョウ</t>
    </rPh>
    <rPh sb="4" eb="7">
      <t>ジョウヨゼイ</t>
    </rPh>
    <rPh sb="7" eb="9">
      <t>キキン</t>
    </rPh>
    <phoneticPr fontId="5"/>
  </si>
  <si>
    <t>大分県退職手当組合</t>
    <rPh sb="0" eb="3">
      <t>オオイタケン</t>
    </rPh>
    <rPh sb="3" eb="5">
      <t>タイショク</t>
    </rPh>
    <rPh sb="5" eb="7">
      <t>テアテ</t>
    </rPh>
    <rPh sb="7" eb="9">
      <t>クミアイ</t>
    </rPh>
    <phoneticPr fontId="5"/>
  </si>
  <si>
    <t>大分県消防補償等組合</t>
    <rPh sb="0" eb="3">
      <t>オオイタケン</t>
    </rPh>
    <rPh sb="3" eb="5">
      <t>ショウボウ</t>
    </rPh>
    <rPh sb="5" eb="8">
      <t>ホショウトウ</t>
    </rPh>
    <rPh sb="8" eb="10">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</si>
  <si>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</si>
  <si>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杵築速見環境浄化組合</t>
    <rPh sb="0" eb="2">
      <t>キツキ</t>
    </rPh>
    <rPh sb="2" eb="4">
      <t>ハヤミ</t>
    </rPh>
    <rPh sb="4" eb="6">
      <t>カンキョウ</t>
    </rPh>
    <rPh sb="6" eb="8">
      <t>ジョウカ</t>
    </rPh>
    <rPh sb="8" eb="10">
      <t>クミアイ</t>
    </rPh>
    <phoneticPr fontId="5"/>
  </si>
  <si>
    <t>別杵速見地域広域市町村圏事務組合（一般会計）</t>
    <rPh sb="0" eb="4">
      <t>ベッキハヤミ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</si>
  <si>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別杵速見地域広域市町村圏事務組合（秋草葬祭場事業特別会計）</t>
    <rPh sb="0" eb="4">
      <t>ベッキハヤミ</t>
    </rPh>
    <rPh sb="4" eb="6">
      <t>チイキ</t>
    </rPh>
    <rPh sb="6" eb="8">
      <t>コウイキ</t>
    </rPh>
    <rPh sb="8" eb="11">
      <t>シチョウソン</t>
    </rPh>
    <rPh sb="11" eb="12">
      <t>ケン</t>
    </rPh>
    <rPh sb="12" eb="14">
      <t>ジム</t>
    </rPh>
    <rPh sb="14" eb="16">
      <t>クミアイ</t>
    </rPh>
    <rPh sb="17" eb="19">
      <t>アキクサ</t>
    </rPh>
    <rPh sb="19" eb="22">
      <t>ソウサイジョウ</t>
    </rPh>
    <rPh sb="22" eb="24">
      <t>ジギョウ</t>
    </rPh>
    <rPh sb="24" eb="26">
      <t>トクベツ</t>
    </rPh>
    <rPh sb="26" eb="28">
      <t>カイケイ</t>
    </rPh>
    <phoneticPr fontId="5"/>
  </si>
  <si>
    <t>別杵速見地域広域市町村圏事務組合（介護認定審査会事業特別会計）</t>
    <rPh sb="0" eb="4">
      <t>ベッキハヤミ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5"/>
  </si>
  <si>
    <t>別杵速見地域広域市町村圏事務組合（普通会計）</t>
    <rPh sb="0" eb="4">
      <t>ベッキハヤミ</t>
    </rPh>
    <rPh sb="4" eb="6">
      <t>チイキ</t>
    </rPh>
    <rPh sb="6" eb="8">
      <t>コウイキ</t>
    </rPh>
    <rPh sb="8" eb="11">
      <t>シチョウソン</t>
    </rPh>
    <rPh sb="11" eb="12">
      <t>ケン</t>
    </rPh>
    <rPh sb="12" eb="14">
      <t>ジム</t>
    </rPh>
    <rPh sb="14" eb="16">
      <t>クミアイ</t>
    </rPh>
    <rPh sb="17" eb="19">
      <t>フツウ</t>
    </rPh>
    <rPh sb="19" eb="21">
      <t>カイケイ</t>
    </rPh>
    <phoneticPr fontId="5"/>
  </si>
  <si>
    <t>杵築速見消防組合</t>
    <rPh sb="0" eb="2">
      <t>キツキ</t>
    </rPh>
    <rPh sb="2" eb="4">
      <t>ハヤミ</t>
    </rPh>
    <rPh sb="4" eb="6">
      <t>ショウボウ</t>
    </rPh>
    <rPh sb="6" eb="8">
      <t>クミアイ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</si>
  <si>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</si>
  <si>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</si>
  <si>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基金から80百万円繰入</t>
    <rPh sb="0" eb="2">
      <t>キキン</t>
    </rPh>
    <rPh sb="6" eb="7">
      <t>ヒャク</t>
    </rPh>
    <rPh sb="7" eb="9">
      <t>マンエン</t>
    </rPh>
    <rPh sb="9" eb="11">
      <t>クリイレ</t>
    </rPh>
    <phoneticPr fontId="5"/>
  </si>
  <si>
    <t>基金から6百万円繰入</t>
    <rPh sb="0" eb="2">
      <t>キキン</t>
    </rPh>
    <rPh sb="5" eb="7">
      <t>ヒャクマン</t>
    </rPh>
    <rPh sb="7" eb="8">
      <t>エン</t>
    </rPh>
    <rPh sb="8" eb="10">
      <t>クリイレ</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</si>
  <si>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</si>
  <si>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</si>
  <si>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</si>
  <si>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地方債発行の抑制等により地方債現在高は減少しているものの、退職者の増加に伴う退職手当負担見込額の増加や財源不足による基金の減少により、将来負担比率は再び増加に転じている。一方で、有形固定資産減価償却率についても類似団体と比べ高くなっており、施設の更新について留意する必要がある。令和元年度から大型事業である学校給食センター建設事業が始まっており、完成時には施設の更新により有形固定資産減価償却率の若干の改善は見込まれるが、更なる地方債の発行により将来負担の増加も見込まれる。老朽化の進んだ施設も多いことから、施設の更新も見越した計画的な財政運営を行っていく必要がある。</t>
    <rPh sb="13" eb="16">
      <t>チホウサイ</t>
    </rPh>
    <rPh sb="16" eb="19">
      <t>ゲンザイダカ</t>
    </rPh>
    <rPh sb="20" eb="22">
      <t>ゲンショウ</t>
    </rPh>
    <rPh sb="30" eb="33">
      <t>タイショクシャ</t>
    </rPh>
    <rPh sb="34" eb="36">
      <t>ゾウカ</t>
    </rPh>
    <rPh sb="37" eb="38">
      <t>トモナ</t>
    </rPh>
    <rPh sb="39" eb="41">
      <t>タイショク</t>
    </rPh>
    <rPh sb="41" eb="43">
      <t>テアテ</t>
    </rPh>
    <rPh sb="43" eb="45">
      <t>フタン</t>
    </rPh>
    <rPh sb="45" eb="48">
      <t>ミコミガク</t>
    </rPh>
    <rPh sb="49" eb="51">
      <t>ゾウカ</t>
    </rPh>
    <rPh sb="52" eb="54">
      <t>ザイゲン</t>
    </rPh>
    <rPh sb="54" eb="56">
      <t>フソク</t>
    </rPh>
    <rPh sb="59" eb="61">
      <t>キキン</t>
    </rPh>
    <rPh sb="62" eb="64">
      <t>ゲンショウ</t>
    </rPh>
    <rPh sb="68" eb="74">
      <t>ショウライフタンヒリツ</t>
    </rPh>
    <rPh sb="75" eb="76">
      <t>フタタ</t>
    </rPh>
    <rPh sb="77" eb="79">
      <t>ゾウカ</t>
    </rPh>
    <rPh sb="80" eb="81">
      <t>テン</t>
    </rPh>
    <rPh sb="174" eb="177">
      <t>カンセイジ</t>
    </rPh>
    <rPh sb="232" eb="234">
      <t>ミコ</t>
    </rPh>
    <rPh sb="238" eb="241">
      <t>ロウキュウカ</t>
    </rPh>
    <rPh sb="242" eb="243">
      <t>スス</t>
    </rPh>
    <rPh sb="245" eb="247">
      <t>シセツ</t>
    </rPh>
    <rPh sb="248" eb="249">
      <t>オオ</t>
    </rPh>
    <rPh sb="255" eb="257">
      <t>シセツ</t>
    </rPh>
    <rPh sb="258" eb="260">
      <t>コウシン</t>
    </rPh>
    <rPh sb="261" eb="263">
      <t>ミコ</t>
    </rPh>
    <rPh sb="265" eb="268">
      <t>ケイカクテキ</t>
    </rPh>
    <rPh sb="269" eb="273">
      <t>ザイセイウンエイ</t>
    </rPh>
    <rPh sb="274" eb="275">
      <t>オコナ</t>
    </rPh>
    <rPh sb="279" eb="281">
      <t>ヒツヨウ</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</si>
  <si>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</si>
  <si>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</si>
  <si>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</si>
  <si>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</si>
  <si>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</si>
  <si>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</si>
  <si>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　将来負担比率、実質公債費比率ともに類似団体と比較して高い水準となっており、令和元年度の将来負担比率については、退職手当負担見込額の増加や基金残高の減少により再び増加に転じている。一方、固定資産税の増加などにより標準財政規模が増加し、実質公債費比率は改善されている。令和元年度以降、学校給食センター建設事業の開始により地方債の発行額が増加、両比率の上昇が見込まれる。行財政改革推進プランに基づき地方債発行額の抑制を行うとともに、基金の積立ができるよう抜本的な行財政改革を行っていかなければならない。</t>
    <rPh sb="38" eb="40">
      <t>レイワ</t>
    </rPh>
    <rPh sb="40" eb="41">
      <t>ガン</t>
    </rPh>
    <rPh sb="56" eb="58">
      <t>タイショク</t>
    </rPh>
    <rPh sb="58" eb="60">
      <t>テアテ</t>
    </rPh>
    <rPh sb="60" eb="65">
      <t>フタンミコミガク</t>
    </rPh>
    <rPh sb="66" eb="68">
      <t>ゾウカ</t>
    </rPh>
    <rPh sb="69" eb="71">
      <t>キキン</t>
    </rPh>
    <rPh sb="71" eb="73">
      <t>ザンダカ</t>
    </rPh>
    <rPh sb="74" eb="76">
      <t>ゲンショウ</t>
    </rPh>
    <rPh sb="79" eb="80">
      <t>フタタ</t>
    </rPh>
    <rPh sb="81" eb="83">
      <t>ゾウカ</t>
    </rPh>
    <rPh sb="84" eb="85">
      <t>テン</t>
    </rPh>
    <rPh sb="90" eb="92">
      <t>イッポウ</t>
    </rPh>
    <rPh sb="93" eb="98">
      <t>コテイシサンゼイ</t>
    </rPh>
    <rPh sb="99" eb="101">
      <t>ゾウカ</t>
    </rPh>
    <rPh sb="106" eb="110">
      <t>ヒョウジュンザイセイ</t>
    </rPh>
    <rPh sb="110" eb="112">
      <t>キボ</t>
    </rPh>
    <rPh sb="113" eb="115">
      <t>ゾウカ</t>
    </rPh>
    <rPh sb="117" eb="122">
      <t>ジッシツコウサイヒ</t>
    </rPh>
    <rPh sb="122" eb="124">
      <t>ヒリツ</t>
    </rPh>
    <rPh sb="125" eb="127">
      <t>カイゼン</t>
    </rPh>
    <rPh sb="214" eb="216">
      <t>キキン</t>
    </rPh>
    <rPh sb="217" eb="219">
      <t>ツミタテ</t>
    </rPh>
    <rPh sb="225" eb="228">
      <t>バッポンテキ</t>
    </rPh>
    <rPh sb="229" eb="234">
      <t>ギョウザイセイカイカク</t>
    </rPh>
    <rPh sb="235" eb="236">
      <t>オコナ</t>
    </rPh>
    <phoneticPr fontId="45"/>
  </si>
  <si>
    <t>実質公債費比率</t>
    <phoneticPr fontId="4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</si>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</sst>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0" fontId="49" fillId="0" borderId="0" xfId="25" applyFont="1">
      <alignment vertical="center"/>
    </xf>
    <xf numFmtId="180" fontId="46"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46" fillId="3" borderId="74" xfId="22" applyNumberFormat="1" applyFont="1" applyFill="1" applyBorder="1" applyAlignment="1">
      <alignment horizontal="center" vertical="center"/>
    </xf>
    <xf numFmtId="184" fontId="44" fillId="0" borderId="0" xfId="21" applyNumberFormat="1" applyAlignment="1">
      <alignment horizontal="center" vertical="center"/>
    </xf>
    <xf numFmtId="179" fontId="46" fillId="0" borderId="0" xfId="21" applyNumberFormat="1" applyFont="1" applyAlignment="1">
      <alignment horizontal="center" vertical="center"/>
    </xf>
    <xf numFmtId="183" fontId="46" fillId="3" borderId="74" xfId="22" applyNumberFormat="1" applyFont="1" applyFill="1" applyBorder="1" applyAlignment="1">
      <alignment horizontal="center" vertical="center" wrapText="1"/>
    </xf>
    <xf numFmtId="179" fontId="46" fillId="3" borderId="0" xfId="22" applyNumberFormat="1" applyFont="1" applyFill="1" applyAlignment="1">
      <alignment horizontal="center" vertical="center" wrapText="1"/>
    </xf>
    <xf numFmtId="0" fontId="46" fillId="0" borderId="74" xfId="21" applyFont="1" applyBorder="1" applyAlignment="1">
      <alignment horizontal="center" vertical="center"/>
    </xf>
    <xf numFmtId="0" fontId="46" fillId="0" borderId="0" xfId="21" applyFont="1" applyAlignment="1">
      <alignment horizontal="center" vertical="center"/>
    </xf>
    <xf numFmtId="179" fontId="46" fillId="3" borderId="0" xfId="22" applyNumberFormat="1" applyFont="1" applyFill="1" applyAlignment="1">
      <alignment horizontal="center" vertical="center"/>
    </xf>
    <xf numFmtId="183" fontId="46" fillId="3" borderId="0" xfId="22" applyNumberFormat="1" applyFont="1" applyFill="1" applyAlignment="1">
      <alignment horizontal="center" vertical="center" wrapText="1"/>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3" fontId="46" fillId="0" borderId="0" xfId="22" applyNumberFormat="1" applyFont="1" applyAlignment="1">
      <alignment horizontal="center" vertical="center" wrapText="1"/>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44C38C1B-BE46-43D2-A3F2-C3167AE5D368}"/>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FD4BFAAF-F3B9-4143-892F-8AB4FB956624}"/>
    <cellStyle name="標準_【レイアウト】（県）資料３（Ｐ２）　歳出比較分析表" xfId="19" xr:uid="{00000000-0005-0000-0000-000013000000}"/>
    <cellStyle name="標準_【レイアウト】（県）資料３（Ｐ２）　歳出比較分析表 2" xfId="21" xr:uid="{7DEEB76C-2C2B-4322-B6BE-94837C0064C5}"/>
    <cellStyle name="標準_【レイアウト】（市）資料３（Ｐ２）　歳出比較分析表" xfId="18" xr:uid="{00000000-0005-0000-0000-000012000000}"/>
    <cellStyle name="標準_【レイアウト】（市）資料３（Ｐ２）　歳出比較分析表 2" xfId="22" xr:uid="{AAA50089-C516-4899-B1CE-522958897BF7}"/>
    <cellStyle name="標準_APAHO251300" xfId="13" xr:uid="{00000000-0005-0000-0000-00000D000000}"/>
    <cellStyle name="標準_APAHO251300 2" xfId="23" xr:uid="{046C6056-ADD8-4597-82A9-A72B7531977D}"/>
    <cellStyle name="標準_APAHO252300" xfId="14" xr:uid="{00000000-0005-0000-0000-00000E000000}"/>
    <cellStyle name="標準_APAHO252300 2" xfId="24" xr:uid="{4D73ED6F-60B0-4E75-8FCC-7C897E816AF9}"/>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AD51-407E-991B-3A907026EA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60311</c:v>
                </c:pt>
                <c:pt idx="1">
                  <c:v>41433</c:v>
                </c:pt>
                <c:pt idx="2">
                  <c:v>47856</c:v>
                </c:pt>
                <c:pt idx="3">
                  <c:v>30172</c:v>
                </c:pt>
                <c:pt idx="4">
                  <c:v>26879</c:v>
                </c:pt>
              </c:numCache>
            </c:numRef>
          </c:val>
          <c:smooth val="0"/>
          <c:extLst>
            <c:ext xmlns:c16="http://schemas.microsoft.com/office/drawing/2014/chart" uri="{C3380CC4-5D6E-409C-BE32-E72D297353CC}">
              <c16:uniqueId val="{00000001-AD51-407E-991B-3A907026EA8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2.85</c:v>
                </c:pt>
                <c:pt idx="1">
                  <c:v>2.9</c:v>
                </c:pt>
                <c:pt idx="2">
                  <c:v>2.81</c:v>
                </c:pt>
                <c:pt idx="3">
                  <c:v>2.46</c:v>
                </c:pt>
                <c:pt idx="4">
                  <c:v>2.4900000000000002</c:v>
                </c:pt>
              </c:numCache>
            </c:numRef>
          </c:val>
          <c:extLst>
            <c:ext xmlns:c16="http://schemas.microsoft.com/office/drawing/2014/chart" uri="{C3380CC4-5D6E-409C-BE32-E72D297353CC}">
              <c16:uniqueId val="{00000000-95FD-46A2-90E8-CB5295A529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19.32</c:v>
                </c:pt>
                <c:pt idx="1">
                  <c:v>17.3</c:v>
                </c:pt>
                <c:pt idx="2">
                  <c:v>14.8</c:v>
                </c:pt>
                <c:pt idx="3">
                  <c:v>13.23</c:v>
                </c:pt>
                <c:pt idx="4">
                  <c:v>11.49</c:v>
                </c:pt>
              </c:numCache>
            </c:numRef>
          </c:val>
          <c:extLst>
            <c:ext xmlns:c16="http://schemas.microsoft.com/office/drawing/2014/chart" uri="{C3380CC4-5D6E-409C-BE32-E72D297353CC}">
              <c16:uniqueId val="{00000001-95FD-46A2-90E8-CB5295A5299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-0.63</c:v>
                </c:pt>
                <c:pt idx="1">
                  <c:v>-3.34</c:v>
                </c:pt>
                <c:pt idx="2">
                  <c:v>-3.51</c:v>
                </c:pt>
                <c:pt idx="3">
                  <c:v>-2.73</c:v>
                </c:pt>
                <c:pt idx="4">
                  <c:v>-2.72</c:v>
                </c:pt>
              </c:numCache>
            </c:numRef>
          </c:val>
          <c:smooth val="0"/>
          <c:extLst>
            <c:ext xmlns:c16="http://schemas.microsoft.com/office/drawing/2014/chart" uri="{C3380CC4-5D6E-409C-BE32-E72D297353CC}">
              <c16:uniqueId val="{00000002-95FD-46A2-90E8-CB5295A529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002A-4DCC-9A1B-F77AC130B8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2A-4DCC-9A1B-F77AC130B8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2A-4DCC-9A1B-F77AC130B811}"/>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02A-4DCC-9A1B-F77AC130B81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02A-4DCC-9A1B-F77AC130B81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0.44</c:v>
                </c:pt>
                <c:pt idx="2">
                  <c:v>#N/A</c:v>
                </c:pt>
                <c:pt idx="3">
                  <c:v>1.1299999999999999</c:v>
                </c:pt>
                <c:pt idx="4">
                  <c:v>#N/A</c:v>
                </c:pt>
                <c:pt idx="5">
                  <c:v>1.49</c:v>
                </c:pt>
                <c:pt idx="6">
                  <c:v>#N/A</c:v>
                </c:pt>
                <c:pt idx="7">
                  <c:v>0.67</c:v>
                </c:pt>
                <c:pt idx="8">
                  <c:v>#N/A</c:v>
                </c:pt>
                <c:pt idx="9">
                  <c:v>0.47</c:v>
                </c:pt>
              </c:numCache>
            </c:numRef>
          </c:val>
          <c:extLst>
            <c:ext xmlns:c16="http://schemas.microsoft.com/office/drawing/2014/chart" uri="{C3380CC4-5D6E-409C-BE32-E72D297353CC}">
              <c16:uniqueId val="{00000005-002A-4DCC-9A1B-F77AC130B81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0.69</c:v>
                </c:pt>
              </c:numCache>
            </c:numRef>
          </c:val>
          <c:extLst>
            <c:ext xmlns:c16="http://schemas.microsoft.com/office/drawing/2014/chart" uri="{C3380CC4-5D6E-409C-BE32-E72D297353CC}">
              <c16:uniqueId val="{00000006-002A-4DCC-9A1B-F77AC130B811}"/>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0.55000000000000004</c:v>
                </c:pt>
                <c:pt idx="2">
                  <c:v>#N/A</c:v>
                </c:pt>
                <c:pt idx="3">
                  <c:v>1.18</c:v>
                </c:pt>
                <c:pt idx="4">
                  <c:v>#N/A</c:v>
                </c:pt>
                <c:pt idx="5">
                  <c:v>0.52</c:v>
                </c:pt>
                <c:pt idx="6">
                  <c:v>#N/A</c:v>
                </c:pt>
                <c:pt idx="7">
                  <c:v>0.34</c:v>
                </c:pt>
                <c:pt idx="8">
                  <c:v>#N/A</c:v>
                </c:pt>
                <c:pt idx="9">
                  <c:v>1.2</c:v>
                </c:pt>
              </c:numCache>
            </c:numRef>
          </c:val>
          <c:extLst>
            <c:ext xmlns:c16="http://schemas.microsoft.com/office/drawing/2014/chart" uri="{C3380CC4-5D6E-409C-BE32-E72D297353CC}">
              <c16:uniqueId val="{00000007-002A-4DCC-9A1B-F77AC130B8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2.84</c:v>
                </c:pt>
                <c:pt idx="2">
                  <c:v>#N/A</c:v>
                </c:pt>
                <c:pt idx="3">
                  <c:v>2.89</c:v>
                </c:pt>
                <c:pt idx="4">
                  <c:v>#N/A</c:v>
                </c:pt>
                <c:pt idx="5">
                  <c:v>2.8</c:v>
                </c:pt>
                <c:pt idx="6">
                  <c:v>#N/A</c:v>
                </c:pt>
                <c:pt idx="7">
                  <c:v>2.4500000000000002</c:v>
                </c:pt>
                <c:pt idx="8">
                  <c:v>#N/A</c:v>
                </c:pt>
                <c:pt idx="9">
                  <c:v>2.4900000000000002</c:v>
                </c:pt>
              </c:numCache>
            </c:numRef>
          </c:val>
          <c:extLst>
            <c:ext xmlns:c16="http://schemas.microsoft.com/office/drawing/2014/chart" uri="{C3380CC4-5D6E-409C-BE32-E72D297353CC}">
              <c16:uniqueId val="{00000008-002A-4DCC-9A1B-F77AC130B8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5.71</c:v>
                </c:pt>
                <c:pt idx="2">
                  <c:v>#N/A</c:v>
                </c:pt>
                <c:pt idx="3">
                  <c:v>6.63</c:v>
                </c:pt>
                <c:pt idx="4">
                  <c:v>#N/A</c:v>
                </c:pt>
                <c:pt idx="5">
                  <c:v>7.42</c:v>
                </c:pt>
                <c:pt idx="6">
                  <c:v>#N/A</c:v>
                </c:pt>
                <c:pt idx="7">
                  <c:v>8.18</c:v>
                </c:pt>
                <c:pt idx="8">
                  <c:v>#N/A</c:v>
                </c:pt>
                <c:pt idx="9">
                  <c:v>8.2799999999999994</c:v>
                </c:pt>
              </c:numCache>
            </c:numRef>
          </c:val>
          <c:extLst>
            <c:ext xmlns:c16="http://schemas.microsoft.com/office/drawing/2014/chart" uri="{C3380CC4-5D6E-409C-BE32-E72D297353CC}">
              <c16:uniqueId val="{00000009-002A-4DCC-9A1B-F77AC130B81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829</c:v>
                </c:pt>
                <c:pt idx="5">
                  <c:v>758</c:v>
                </c:pt>
                <c:pt idx="8">
                  <c:v>768</c:v>
                </c:pt>
                <c:pt idx="11">
                  <c:v>755</c:v>
                </c:pt>
                <c:pt idx="14">
                  <c:v>753</c:v>
                </c:pt>
              </c:numCache>
            </c:numRef>
          </c:val>
          <c:extLst>
            <c:ext xmlns:c16="http://schemas.microsoft.com/office/drawing/2014/chart" uri="{C3380CC4-5D6E-409C-BE32-E72D297353CC}">
              <c16:uniqueId val="{00000000-1A2C-4E20-AC83-2F89A1CBCE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2C-4E20-AC83-2F89A1CBCE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2C-4E20-AC83-2F89A1CBCE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84</c:v>
                </c:pt>
                <c:pt idx="6">
                  <c:v>102</c:v>
                </c:pt>
                <c:pt idx="9">
                  <c:v>95</c:v>
                </c:pt>
                <c:pt idx="12">
                  <c:v>95</c:v>
                </c:pt>
              </c:numCache>
            </c:numRef>
          </c:val>
          <c:extLst>
            <c:ext xmlns:c16="http://schemas.microsoft.com/office/drawing/2014/chart" uri="{C3380CC4-5D6E-409C-BE32-E72D297353CC}">
              <c16:uniqueId val="{00000003-1A2C-4E20-AC83-2F89A1CBCE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298</c:v>
                </c:pt>
                <c:pt idx="3">
                  <c:v>271</c:v>
                </c:pt>
                <c:pt idx="6">
                  <c:v>277</c:v>
                </c:pt>
                <c:pt idx="9">
                  <c:v>241</c:v>
                </c:pt>
                <c:pt idx="12">
                  <c:v>208</c:v>
                </c:pt>
              </c:numCache>
            </c:numRef>
          </c:val>
          <c:extLst>
            <c:ext xmlns:c16="http://schemas.microsoft.com/office/drawing/2014/chart" uri="{C3380CC4-5D6E-409C-BE32-E72D297353CC}">
              <c16:uniqueId val="{00000004-1A2C-4E20-AC83-2F89A1CBCE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2C-4E20-AC83-2F89A1CBCE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2C-4E20-AC83-2F89A1CBCE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919</c:v>
                </c:pt>
                <c:pt idx="3">
                  <c:v>887</c:v>
                </c:pt>
                <c:pt idx="6">
                  <c:v>896</c:v>
                </c:pt>
                <c:pt idx="9">
                  <c:v>888</c:v>
                </c:pt>
                <c:pt idx="12">
                  <c:v>874</c:v>
                </c:pt>
              </c:numCache>
            </c:numRef>
          </c:val>
          <c:extLst>
            <c:ext xmlns:c16="http://schemas.microsoft.com/office/drawing/2014/chart" uri="{C3380CC4-5D6E-409C-BE32-E72D297353CC}">
              <c16:uniqueId val="{00000007-1A2C-4E20-AC83-2F89A1CBCE2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404</c:v>
                </c:pt>
                <c:pt idx="2">
                  <c:v>#N/A</c:v>
                </c:pt>
                <c:pt idx="3">
                  <c:v>#N/A</c:v>
                </c:pt>
                <c:pt idx="4">
                  <c:v>484</c:v>
                </c:pt>
                <c:pt idx="5">
                  <c:v>#N/A</c:v>
                </c:pt>
                <c:pt idx="6">
                  <c:v>#N/A</c:v>
                </c:pt>
                <c:pt idx="7">
                  <c:v>507</c:v>
                </c:pt>
                <c:pt idx="8">
                  <c:v>#N/A</c:v>
                </c:pt>
                <c:pt idx="9">
                  <c:v>#N/A</c:v>
                </c:pt>
                <c:pt idx="10">
                  <c:v>469</c:v>
                </c:pt>
                <c:pt idx="11">
                  <c:v>#N/A</c:v>
                </c:pt>
                <c:pt idx="12">
                  <c:v>#N/A</c:v>
                </c:pt>
                <c:pt idx="13">
                  <c:v>424</c:v>
                </c:pt>
                <c:pt idx="14">
                  <c:v>#N/A</c:v>
                </c:pt>
              </c:numCache>
            </c:numRef>
          </c:val>
          <c:smooth val="0"/>
          <c:extLst>
            <c:ext xmlns:c16="http://schemas.microsoft.com/office/drawing/2014/chart" uri="{C3380CC4-5D6E-409C-BE32-E72D297353CC}">
              <c16:uniqueId val="{00000008-1A2C-4E20-AC83-2F89A1CBCE2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8792</c:v>
                </c:pt>
                <c:pt idx="5">
                  <c:v>8814</c:v>
                </c:pt>
                <c:pt idx="8">
                  <c:v>8659</c:v>
                </c:pt>
                <c:pt idx="11">
                  <c:v>8459</c:v>
                </c:pt>
                <c:pt idx="14">
                  <c:v>8260</c:v>
                </c:pt>
              </c:numCache>
            </c:numRef>
          </c:val>
          <c:extLst>
            <c:ext xmlns:c16="http://schemas.microsoft.com/office/drawing/2014/chart" uri="{C3380CC4-5D6E-409C-BE32-E72D297353CC}">
              <c16:uniqueId val="{00000000-60F3-45C1-BBBC-8D2752C2D9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161</c:v>
                </c:pt>
                <c:pt idx="5">
                  <c:v>151</c:v>
                </c:pt>
                <c:pt idx="8">
                  <c:v>134</c:v>
                </c:pt>
                <c:pt idx="11">
                  <c:v>125</c:v>
                </c:pt>
                <c:pt idx="14">
                  <c:v>115</c:v>
                </c:pt>
              </c:numCache>
            </c:numRef>
          </c:val>
          <c:extLst>
            <c:ext xmlns:c16="http://schemas.microsoft.com/office/drawing/2014/chart" uri="{C3380CC4-5D6E-409C-BE32-E72D297353CC}">
              <c16:uniqueId val="{00000001-60F3-45C1-BBBC-8D2752C2D9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2550</c:v>
                </c:pt>
                <c:pt idx="5">
                  <c:v>2394</c:v>
                </c:pt>
                <c:pt idx="8">
                  <c:v>2345</c:v>
                </c:pt>
                <c:pt idx="11">
                  <c:v>2273</c:v>
                </c:pt>
                <c:pt idx="14">
                  <c:v>2123</c:v>
                </c:pt>
              </c:numCache>
            </c:numRef>
          </c:val>
          <c:extLst>
            <c:ext xmlns:c16="http://schemas.microsoft.com/office/drawing/2014/chart" uri="{C3380CC4-5D6E-409C-BE32-E72D297353CC}">
              <c16:uniqueId val="{00000002-60F3-45C1-BBBC-8D2752C2D9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F3-45C1-BBBC-8D2752C2D9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F3-45C1-BBBC-8D2752C2D9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F3-45C1-BBBC-8D2752C2D9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653</c:v>
                </c:pt>
                <c:pt idx="3">
                  <c:v>412</c:v>
                </c:pt>
                <c:pt idx="6">
                  <c:v>748</c:v>
                </c:pt>
                <c:pt idx="9">
                  <c:v>538</c:v>
                </c:pt>
                <c:pt idx="12">
                  <c:v>942</c:v>
                </c:pt>
              </c:numCache>
            </c:numRef>
          </c:val>
          <c:extLst>
            <c:ext xmlns:c16="http://schemas.microsoft.com/office/drawing/2014/chart" uri="{C3380CC4-5D6E-409C-BE32-E72D297353CC}">
              <c16:uniqueId val="{00000006-60F3-45C1-BBBC-8D2752C2D9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977</c:v>
                </c:pt>
                <c:pt idx="3">
                  <c:v>944</c:v>
                </c:pt>
                <c:pt idx="6">
                  <c:v>946</c:v>
                </c:pt>
                <c:pt idx="9">
                  <c:v>867</c:v>
                </c:pt>
                <c:pt idx="12">
                  <c:v>879</c:v>
                </c:pt>
              </c:numCache>
            </c:numRef>
          </c:val>
          <c:extLst>
            <c:ext xmlns:c16="http://schemas.microsoft.com/office/drawing/2014/chart" uri="{C3380CC4-5D6E-409C-BE32-E72D297353CC}">
              <c16:uniqueId val="{00000007-60F3-45C1-BBBC-8D2752C2D9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2856</c:v>
                </c:pt>
                <c:pt idx="3">
                  <c:v>2793</c:v>
                </c:pt>
                <c:pt idx="6">
                  <c:v>2643</c:v>
                </c:pt>
                <c:pt idx="9">
                  <c:v>2426</c:v>
                </c:pt>
                <c:pt idx="12">
                  <c:v>1869</c:v>
                </c:pt>
              </c:numCache>
            </c:numRef>
          </c:val>
          <c:extLst>
            <c:ext xmlns:c16="http://schemas.microsoft.com/office/drawing/2014/chart" uri="{C3380CC4-5D6E-409C-BE32-E72D297353CC}">
              <c16:uniqueId val="{00000008-60F3-45C1-BBBC-8D2752C2D9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125</c:v>
                </c:pt>
                <c:pt idx="3">
                  <c:v>105</c:v>
                </c:pt>
                <c:pt idx="6">
                  <c:v>85</c:v>
                </c:pt>
                <c:pt idx="9">
                  <c:v>65</c:v>
                </c:pt>
                <c:pt idx="12">
                  <c:v>45</c:v>
                </c:pt>
              </c:numCache>
            </c:numRef>
          </c:val>
          <c:extLst>
            <c:ext xmlns:c16="http://schemas.microsoft.com/office/drawing/2014/chart" uri="{C3380CC4-5D6E-409C-BE32-E72D297353CC}">
              <c16:uniqueId val="{00000009-60F3-45C1-BBBC-8D2752C2D9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10149</c:v>
                </c:pt>
                <c:pt idx="3">
                  <c:v>10250</c:v>
                </c:pt>
                <c:pt idx="6">
                  <c:v>10430</c:v>
                </c:pt>
                <c:pt idx="9">
                  <c:v>10304</c:v>
                </c:pt>
                <c:pt idx="12">
                  <c:v>10221</c:v>
                </c:pt>
              </c:numCache>
            </c:numRef>
          </c:val>
          <c:extLst>
            <c:ext xmlns:c16="http://schemas.microsoft.com/office/drawing/2014/chart" uri="{C3380CC4-5D6E-409C-BE32-E72D297353CC}">
              <c16:uniqueId val="{0000000A-60F3-45C1-BBBC-8D2752C2D96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3258</c:v>
                </c:pt>
                <c:pt idx="2">
                  <c:v>#N/A</c:v>
                </c:pt>
                <c:pt idx="3">
                  <c:v>#N/A</c:v>
                </c:pt>
                <c:pt idx="4">
                  <c:v>3145</c:v>
                </c:pt>
                <c:pt idx="5">
                  <c:v>#N/A</c:v>
                </c:pt>
                <c:pt idx="6">
                  <c:v>#N/A</c:v>
                </c:pt>
                <c:pt idx="7">
                  <c:v>3714</c:v>
                </c:pt>
                <c:pt idx="8">
                  <c:v>#N/A</c:v>
                </c:pt>
                <c:pt idx="9">
                  <c:v>#N/A</c:v>
                </c:pt>
                <c:pt idx="10">
                  <c:v>3343</c:v>
                </c:pt>
                <c:pt idx="11">
                  <c:v>#N/A</c:v>
                </c:pt>
                <c:pt idx="12">
                  <c:v>#N/A</c:v>
                </c:pt>
                <c:pt idx="13">
                  <c:v>3459</c:v>
                </c:pt>
                <c:pt idx="14">
                  <c:v>#N/A</c:v>
                </c:pt>
              </c:numCache>
            </c:numRef>
          </c:val>
          <c:smooth val="0"/>
          <c:extLst>
            <c:ext xmlns:c16="http://schemas.microsoft.com/office/drawing/2014/chart" uri="{C3380CC4-5D6E-409C-BE32-E72D297353CC}">
              <c16:uniqueId val="{0000000B-60F3-45C1-BBBC-8D2752C2D96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888</c:v>
                </c:pt>
                <c:pt idx="1">
                  <c:v>803</c:v>
                </c:pt>
                <c:pt idx="2">
                  <c:v>703</c:v>
                </c:pt>
              </c:numCache>
            </c:numRef>
          </c:val>
          <c:extLst>
            <c:ext xmlns:c16="http://schemas.microsoft.com/office/drawing/2014/chart" uri="{C3380CC4-5D6E-409C-BE32-E72D297353CC}">
              <c16:uniqueId val="{00000000-CA24-43F3-A6AA-95955ACAD6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558</c:v>
                </c:pt>
                <c:pt idx="1">
                  <c:v>536</c:v>
                </c:pt>
                <c:pt idx="2">
                  <c:v>466</c:v>
                </c:pt>
              </c:numCache>
            </c:numRef>
          </c:val>
          <c:extLst>
            <c:ext xmlns:c16="http://schemas.microsoft.com/office/drawing/2014/chart" uri="{C3380CC4-5D6E-409C-BE32-E72D297353CC}">
              <c16:uniqueId val="{00000001-CA24-43F3-A6AA-95955ACAD6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497</c:v>
                </c:pt>
                <c:pt idx="1">
                  <c:v>500</c:v>
                </c:pt>
                <c:pt idx="2">
                  <c:v>577</c:v>
                </c:pt>
              </c:numCache>
            </c:numRef>
          </c:val>
          <c:extLst>
            <c:ext xmlns:c16="http://schemas.microsoft.com/office/drawing/2014/chart" uri="{C3380CC4-5D6E-409C-BE32-E72D297353CC}">
              <c16:uniqueId val="{00000002-CA24-43F3-A6AA-95955ACAD65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{6364054F-DFC4-47D5-9838-7B7E41C32240}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A5A-4BB6-BE89-D441A40C7C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{215A5646-B657-449B-91DD-AD38F54A49CB}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5A-4BB6-BE89-D441A40C7C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{E7D8A419-C9C0-42DA-A515-008E5C44CE44}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5A-4BB6-BE89-D441A40C7C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{8D02757D-E030-491E-81A5-C67F17D13AEC}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5A-4BB6-BE89-D441A40C7C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{764592CC-0E94-4585-B34B-76164CA67014}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5A-4BB6-BE89-D441A40C7CF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{190D4345-B7A0-4077-8179-F2F56DCEB6A2}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A5A-4BB6-BE89-D441A40C7CF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{0C7B0291-7D21-4E60-ACD2-57BA59331105}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A5A-4BB6-BE89-D441A40C7CF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{2CC06844-4971-47BD-972E-4909C371D0D2}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A5A-4BB6-BE89-D441A40C7CF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{0B64B70D-25CD-4E6B-8F67-E58B39193348}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A5A-4BB6-BE89-D441A40C7C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57.4</c:v>
                </c:pt>
                <c:pt idx="16">
                  <c:v>63.2</c:v>
                </c:pt>
                <c:pt idx="24">
                  <c:v>64.7</c:v>
                </c:pt>
                <c:pt idx="32">
                  <c:v>66.2</c:v>
                </c:pt>
              </c:numCache>
            </c:numRef>
          </c:xVal>
          <c:yVal>
            <c:numRef>
              <c:f>公会計指標分析・財政指標組合せ分析表!$BP$51:$DC$51</c:f>
              <c:numCache>
                <c:formatCode>#,##0.0;"▲ "#,##0.0</c:formatCode>
                <c:ptCount val="40"/>
                <c:pt idx="0">
                  <c:v>61.9</c:v>
                </c:pt>
                <c:pt idx="8">
                  <c:v>60</c:v>
                </c:pt>
                <c:pt idx="16">
                  <c:v>70.5</c:v>
                </c:pt>
                <c:pt idx="24">
                  <c:v>62.6</c:v>
                </c:pt>
                <c:pt idx="32">
                  <c:v>64.2</c:v>
                </c:pt>
              </c:numCache>
            </c:numRef>
          </c:yVal>
          <c:smooth val="0"/>
          <c:extLst>
            <c:ext xmlns:c16="http://schemas.microsoft.com/office/drawing/2014/chart" uri="{C3380CC4-5D6E-409C-BE32-E72D297353CC}">
              <c16:uniqueId val="{00000009-CA5A-4BB6-BE89-D441A40C7C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{198F5B95-14D7-4666-91C7-95D6DE12CFF7}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A5A-4BB6-BE89-D441A40C7C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{FDB7AD6F-0C90-446F-8E7A-833CC43AA7AF}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5A-4BB6-BE89-D441A40C7C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{AF4E4DEF-0B17-47E6-933E-802ABE4943B3}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5A-4BB6-BE89-D441A40C7C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{8306100B-AF03-40A8-925F-C997FFF4DB66}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5A-4BB6-BE89-D441A40C7C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{154C3E23-B24B-436B-883C-092BC0134E79}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5A-4BB6-BE89-D441A40C7CF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{5788545D-52CE-4373-982F-E9FA6612FDED}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A5A-4BB6-BE89-D441A40C7CF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{35D2A5FF-05C5-438F-9BAE-B75E7820AD6E}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A5A-4BB6-BE89-D441A40C7CF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{C008A808-8F66-49BF-886F-FBEC89C963EC}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A5A-4BB6-BE89-D441A40C7CF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{5EE4DDA4-711A-46F3-8865-C0ED7E4816F2}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A5A-4BB6-BE89-D441A40C7C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CA5A-4BB6-BE89-D441A40C7CF1}"/>
            </c:ext>
          </c:extLst>
        </c:ser>
        <c:dLbls>
          <c:showLegendKey val="0"/>
          <c:showVal val="1"/>
          <c:showCatName val="0"/>
          <c:showSerName val="0"/>
          <c:showPercent val="0"/>
          <c:showBubbleSize val="0"/>
        </c:dLbls>
        <c:axId val="46179840"/>
        <c:axId val="46181760"/>
      </c:scatterChart>
      <c:valAx>
        <c:axId val="46179840"/>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{0A8CF650-4CB4-4399-8116-1B2577C1DAD9}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31B-402C-951E-B1A1EC9C29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{2813F3E8-7087-4C50-B89C-2CFAE3DCD5D0}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1B-402C-951E-B1A1EC9C29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{5F96129B-C28F-4729-AD2B-F546263DA77C}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1B-402C-951E-B1A1EC9C29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{A233B5FA-4B19-4D2A-BF17-5775D1066EA2}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1B-402C-951E-B1A1EC9C29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{6538E3B6-67B8-4BDE-8103-829C41B38FF1}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1B-402C-951E-B1A1EC9C29B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{AB08C6F0-BC3D-4A03-AAA1-80110959B62A}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31B-402C-951E-B1A1EC9C29B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{C3E8AF53-EBFF-4A93-88E8-3D465026BA5E}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31B-402C-951E-B1A1EC9C29B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{CD3672F6-A6EF-49B5-9837-11318FA87D06}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31B-402C-951E-B1A1EC9C29B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{ADB2D30B-5953-4008-92C5-4B69305F7C46}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31B-402C-951E-B1A1EC9C29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8.5</c:v>
                </c:pt>
                <c:pt idx="16">
                  <c:v>8.8000000000000007</c:v>
                </c:pt>
                <c:pt idx="24">
                  <c:v>9.1999999999999993</c:v>
                </c:pt>
                <c:pt idx="32">
                  <c:v>8.6999999999999993</c:v>
                </c:pt>
              </c:numCache>
            </c:numRef>
          </c:xVal>
          <c:yVal>
            <c:numRef>
              <c:f>公会計指標分析・財政指標組合せ分析表!$BP$73:$DC$73</c:f>
              <c:numCache>
                <c:formatCode>#,##0.0;"▲ "#,##0.0</c:formatCode>
                <c:ptCount val="40"/>
                <c:pt idx="0">
                  <c:v>61.9</c:v>
                </c:pt>
                <c:pt idx="8">
                  <c:v>60</c:v>
                </c:pt>
                <c:pt idx="16">
                  <c:v>70.5</c:v>
                </c:pt>
                <c:pt idx="24">
                  <c:v>62.6</c:v>
                </c:pt>
                <c:pt idx="32">
                  <c:v>64.2</c:v>
                </c:pt>
              </c:numCache>
            </c:numRef>
          </c:yVal>
          <c:smooth val="0"/>
          <c:extLst>
            <c:ext xmlns:c16="http://schemas.microsoft.com/office/drawing/2014/chart" uri="{C3380CC4-5D6E-409C-BE32-E72D297353CC}">
              <c16:uniqueId val="{00000009-431B-402C-951E-B1A1EC9C29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{AD0442AE-F893-44F6-ABC2-A51447C766DD}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31B-402C-951E-B1A1EC9C29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{F4873573-C087-4E0B-BAC3-9D46CA3ED055}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1B-402C-951E-B1A1EC9C29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{52741868-CF50-4989-9188-477798135C8A}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1B-402C-951E-B1A1EC9C29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{36DE148F-4D22-4931-BEC9-867EBEEECF2E}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1B-402C-951E-B1A1EC9C29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{9D800CD8-DD08-4E57-9772-A92308C59AE7}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1B-402C-951E-B1A1EC9C29BD}"/>
                </c:ext>
              </c:extLst>
            </c:dLbl>
            <c:dLbl>
              <c:idx val="8"/>
              <c:layout>
                <c:manualLayout>
                  <c:x val="-4.5160355153971307E-2"/>
                  <c:y val="-6.731284938013175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{7B7A8DCE-0F08-4BE1-9108-66D17172BA0E}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31B-402C-951E-B1A1EC9C29BD}"/>
                </c:ext>
              </c:extLst>
            </c:dLbl>
            <c:dLbl>
              <c:idx val="16"/>
              <c:layout>
                <c:manualLayout>
                  <c:x val="-1.8235628084249993E-2"/>
                  <c:y val="-6.902014991365888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{FB50E97A-BAC9-46F2-968A-CFE820F2B7C4}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31B-402C-951E-B1A1EC9C29BD}"/>
                </c:ext>
              </c:extLst>
            </c:dLbl>
            <c:dLbl>
              <c:idx val="24"/>
              <c:layout>
                <c:manualLayout>
                  <c:x val="-3.1697991619110633E-2"/>
                  <c:y val="-5.091694196959129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{905B8EEA-FEEC-413B-B319-39DBADCDE7F9}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31B-402C-951E-B1A1EC9C29B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{F0A8FE4D-4422-4402-8770-39D3371056E2}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31B-402C-951E-B1A1EC9C29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431B-402C-951E-B1A1EC9C29BD}"/>
            </c:ext>
          </c:extLst>
        </c:ser>
        <c:dLbls>
          <c:showLegendKey val="0"/>
          <c:showVal val="1"/>
          <c:showCatName val="0"/>
          <c:showSerName val="0"/>
          <c:showPercent val="0"/>
          <c:showBubbleSize val="0"/>
        </c:dLbls>
        <c:axId val="84219776"/>
        <c:axId val="84234240"/>
      </c:scatterChart>
      <c:valAx>
        <c:axId val="84219776"/>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大分県日出町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28,449
28,304
73.32
10,326,567
10,158,331
152,612
6,117,135
10,220,875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64.2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084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当町は人口減少も少なく、近隣市のベッドタウンとして発展してきた町であるため、安定した税収入があり、県内では上位に位置している。</a:t>
          </a:r>
        </a:p>
        <a:p>
          <a:r>
            <a:rPr lang="ja-JP" altLang="en-US"/>
            <a:t>　令和元年度の財政力指数は、昨年度に引き続き0.01ポイント上昇している。分子である基準財政収入額において、固定資産税をはじめとした税収等の増が伸びを示したことが主な要因である。</a:t>
          </a:r>
        </a:p>
        <a:p>
          <a:r>
            <a:rPr lang="ja-JP" altLang="en-US"/>
            <a:t>　財政基盤の強化は当町の最重要課題である。行財政改革推進プランに基づき歳出の見直しを行うほか、徴収業務の強化にも取り組み、自主財源の確保に努める。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92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142240</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440"/>
          <a:ext cx="0" cy="1515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146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57150</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142240</xdr:rowOff>
    </xdr:from>
    <xdr:to>
      <xdr:col>24</xdr:col>
      <xdr:colOff>12700</xdr:colOff>
      <xdr:row>36</xdr:row>
      <xdr:rowOff>142240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55245</xdr:rowOff>
    </xdr:from>
    <xdr:to>
      <xdr:col>23</xdr:col>
      <xdr:colOff>133350</xdr:colOff>
      <xdr:row>43</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275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58420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41910</xdr:rowOff>
    </xdr:from>
    <xdr:to>
      <xdr:col>23</xdr:col>
      <xdr:colOff>184150</xdr:colOff>
      <xdr:row>42</xdr:row>
      <xdr:rowOff>143510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68580</xdr:rowOff>
    </xdr:from>
    <xdr:to>
      <xdr:col>19</xdr:col>
      <xdr:colOff>133350</xdr:colOff>
      <xdr:row>43</xdr:row>
      <xdr:rowOff>81915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409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41910</xdr:rowOff>
    </xdr:from>
    <xdr:to>
      <xdr:col>19</xdr:col>
      <xdr:colOff>184150</xdr:colOff>
      <xdr:row>42</xdr:row>
      <xdr:rowOff>143510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153670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81915</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55245</xdr:rowOff>
    </xdr:from>
    <xdr:to>
      <xdr:col>15</xdr:col>
      <xdr:colOff>133350</xdr:colOff>
      <xdr:row>42</xdr:row>
      <xdr:rowOff>156845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167005</xdr:rowOff>
    </xdr:from>
    <xdr:ext cx="762000" cy="25082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50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109220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68580</xdr:rowOff>
    </xdr:from>
    <xdr:to>
      <xdr:col>11</xdr:col>
      <xdr:colOff>82550</xdr:colOff>
      <xdr:row>42</xdr:row>
      <xdr:rowOff>170180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8890</xdr:rowOff>
    </xdr:from>
    <xdr:ext cx="762000" cy="24892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167005</xdr:rowOff>
    </xdr:from>
    <xdr:ext cx="762000" cy="25082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50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147955</xdr:rowOff>
    </xdr:from>
    <xdr:ext cx="762000" cy="2584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17780</xdr:rowOff>
    </xdr:from>
    <xdr:to>
      <xdr:col>19</xdr:col>
      <xdr:colOff>184150</xdr:colOff>
      <xdr:row>43</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104140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31115</xdr:rowOff>
    </xdr:from>
    <xdr:to>
      <xdr:col>15</xdr:col>
      <xdr:colOff>133350</xdr:colOff>
      <xdr:row>43</xdr:row>
      <xdr:rowOff>132715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117475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57785</xdr:rowOff>
    </xdr:from>
    <xdr:to>
      <xdr:col>7</xdr:col>
      <xdr:colOff>31750</xdr:colOff>
      <xdr:row>43</xdr:row>
      <xdr:rowOff>159385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144145</xdr:rowOff>
    </xdr:from>
    <xdr:ext cx="762000" cy="25082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16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084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下水道事業の企業会計化による繰出金の取扱いの変更等により、昨年度より0.5ポイント改善したが、全国平均、県平均を上回る高水準で推移している。</a:t>
          </a:r>
        </a:p>
        <a:p>
          <a:r>
            <a:rPr lang="ja-JP" altLang="en-US"/>
            <a:t>　義務的経費が増加傾向にあり､比率の悪化の主な要因となっている。また、施設借上料、システム保守経費など、物件費においても経常的経費が増加している。</a:t>
          </a:r>
        </a:p>
        <a:p>
          <a:r>
            <a:rPr lang="ja-JP" altLang="en-US"/>
            <a:t>　令和元年度より行財政改革推進プランを作成し、事務事業評価の実施、町債発行の抑制による公債費の削減など、経常的経費の削減に取り組み、財政構造の弾力化を図っていく。</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4892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84455</xdr:rowOff>
    </xdr:from>
    <xdr:to>
      <xdr:col>23</xdr:col>
      <xdr:colOff>133350</xdr:colOff>
      <xdr:row>66</xdr:row>
      <xdr:rowOff>64770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555"/>
          <a:ext cx="0" cy="1351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36830</xdr:rowOff>
    </xdr:from>
    <xdr:ext cx="762000" cy="259080"/>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64770</xdr:rowOff>
    </xdr:from>
    <xdr:to>
      <xdr:col>24</xdr:col>
      <xdr:colOff>12700</xdr:colOff>
      <xdr:row>66</xdr:row>
      <xdr:rowOff>64770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171450</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84455</xdr:rowOff>
    </xdr:from>
    <xdr:to>
      <xdr:col>24</xdr:col>
      <xdr:colOff>12700</xdr:colOff>
      <xdr:row>58</xdr:row>
      <xdr:rowOff>84455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103505</xdr:rowOff>
    </xdr:from>
    <xdr:to>
      <xdr:col>23</xdr:col>
      <xdr:colOff>133350</xdr:colOff>
      <xdr:row>65</xdr:row>
      <xdr:rowOff>133350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4775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50165</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80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33655</xdr:rowOff>
    </xdr:from>
    <xdr:to>
      <xdr:col>23</xdr:col>
      <xdr:colOff>184150</xdr:colOff>
      <xdr:row>63</xdr:row>
      <xdr:rowOff>135255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6985</xdr:rowOff>
    </xdr:from>
    <xdr:to>
      <xdr:col>19</xdr:col>
      <xdr:colOff>133350</xdr:colOff>
      <xdr:row>65</xdr:row>
      <xdr:rowOff>133350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5123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8890</xdr:rowOff>
    </xdr:from>
    <xdr:to>
      <xdr:col>19</xdr:col>
      <xdr:colOff>184150</xdr:colOff>
      <xdr:row>63</xdr:row>
      <xdr:rowOff>110490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121285</xdr:rowOff>
    </xdr:from>
    <xdr:ext cx="736600" cy="25082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7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6985</xdr:rowOff>
    </xdr:from>
    <xdr:to>
      <xdr:col>15</xdr:col>
      <xdr:colOff>82550</xdr:colOff>
      <xdr:row>65</xdr:row>
      <xdr:rowOff>67310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5123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156845</xdr:rowOff>
    </xdr:from>
    <xdr:to>
      <xdr:col>15</xdr:col>
      <xdr:colOff>133350</xdr:colOff>
      <xdr:row>63</xdr:row>
      <xdr:rowOff>86995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97790</xdr:rowOff>
    </xdr:from>
    <xdr:ext cx="762000" cy="25146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6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36195</xdr:rowOff>
    </xdr:from>
    <xdr:to>
      <xdr:col>11</xdr:col>
      <xdr:colOff>31750</xdr:colOff>
      <xdr:row>65</xdr:row>
      <xdr:rowOff>67310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37545"/>
          <a:ext cx="8890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156845</xdr:rowOff>
    </xdr:from>
    <xdr:to>
      <xdr:col>11</xdr:col>
      <xdr:colOff>82550</xdr:colOff>
      <xdr:row>63</xdr:row>
      <xdr:rowOff>86995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97790</xdr:rowOff>
    </xdr:from>
    <xdr:ext cx="762000" cy="25146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6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57150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65</xdr:row>
      <xdr:rowOff>52705</xdr:rowOff>
    </xdr:from>
    <xdr:to>
      <xdr:col>23</xdr:col>
      <xdr:colOff>184150</xdr:colOff>
      <xdr:row>65</xdr:row>
      <xdr:rowOff>154940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96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24765</xdr:rowOff>
    </xdr:from>
    <xdr:ext cx="762000" cy="25908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6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168910</xdr:rowOff>
    </xdr:from>
    <xdr:ext cx="736600" cy="24892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131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127635</xdr:rowOff>
    </xdr:from>
    <xdr:to>
      <xdr:col>15</xdr:col>
      <xdr:colOff>133350</xdr:colOff>
      <xdr:row>65</xdr:row>
      <xdr:rowOff>57785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0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42545</xdr:rowOff>
    </xdr:from>
    <xdr:ext cx="762000" cy="24955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86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16510</xdr:rowOff>
    </xdr:from>
    <xdr:to>
      <xdr:col>11</xdr:col>
      <xdr:colOff>82550</xdr:colOff>
      <xdr:row>65</xdr:row>
      <xdr:rowOff>118110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102870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4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156845</xdr:rowOff>
    </xdr:from>
    <xdr:to>
      <xdr:col>7</xdr:col>
      <xdr:colOff>31750</xdr:colOff>
      <xdr:row>63</xdr:row>
      <xdr:rowOff>86995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71755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0840"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[109,587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物件費が相対的に少ないため、全国平均や県平均より低いが、昨年度から5,727円増加し、類似団体内順位も32位から42位に下がっている。</a:t>
          </a:r>
        </a:p>
        <a:p>
          <a:r>
            <a:rPr lang="ja-JP" altLang="en-US"/>
            <a:t>　人件費は教育委員会における非常勤職員が増加、物件費はふるさと寄附金事業における謝礼品返礼業務委託料、基幹系システムの更改業務等で増加している。</a:t>
          </a:r>
        </a:p>
        <a:p>
          <a:r>
            <a:rPr lang="ja-JP" altLang="en-US"/>
            <a:t>　今後は会計年度任用職員制度の導入により人件費の増加が予想される。職員の適正配置により人件費の抑制に努め、物件費も事業見直し等により経費削減に取り組んでいく。</a:t>
          </a:r>
        </a:p>
        <a:p>
          <a:endParaRPr/>
        </a:p>
        <a:p>
          <a:endParaRPr/>
        </a:p>
        <a:p>
          <a:r>
            <a:rPr lang="ja-JP" altLang="en-US"/>
            <a:t>　</a:t>
          </a:r>
        </a:p>
      </xdr:txBody>
    </xdr:sp>
    <xdr:clientData/>
  </xdr:twoCellAnchor>
  <xdr:oneCellAnchor>
    <xdr:from>
      <xdr:col>3</xdr:col>
      <xdr:colOff>95250</xdr:colOff>
      <xdr:row>77</xdr:row>
      <xdr:rowOff>6350</xdr:rowOff>
    </xdr:from>
    <xdr:ext cx="349885" cy="21717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145415</xdr:rowOff>
    </xdr:from>
    <xdr:to>
      <xdr:col>23</xdr:col>
      <xdr:colOff>133350</xdr:colOff>
      <xdr:row>90</xdr:row>
      <xdr:rowOff>22860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2865"/>
          <a:ext cx="0" cy="14204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166370</xdr:rowOff>
    </xdr:from>
    <xdr:ext cx="762000" cy="25146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255,450</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22860</xdr:rowOff>
    </xdr:from>
    <xdr:to>
      <xdr:col>24</xdr:col>
      <xdr:colOff>12700</xdr:colOff>
      <xdr:row>90</xdr:row>
      <xdr:rowOff>22860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60325</xdr:rowOff>
    </xdr:from>
    <xdr:ext cx="762000"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78,900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145415</xdr:rowOff>
    </xdr:from>
    <xdr:to>
      <xdr:col>24</xdr:col>
      <xdr:colOff>12700</xdr:colOff>
      <xdr:row>81</xdr:row>
      <xdr:rowOff>145415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2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3810</xdr:rowOff>
    </xdr:from>
    <xdr:to>
      <xdr:col>23</xdr:col>
      <xdr:colOff>133350</xdr:colOff>
      <xdr:row>83</xdr:row>
      <xdr:rowOff>49530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41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38100</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66040</xdr:rowOff>
    </xdr:from>
    <xdr:to>
      <xdr:col>23</xdr:col>
      <xdr:colOff>184150</xdr:colOff>
      <xdr:row>83</xdr:row>
      <xdr:rowOff>167640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3175</xdr:rowOff>
    </xdr:from>
    <xdr:to>
      <xdr:col>19</xdr:col>
      <xdr:colOff>133350</xdr:colOff>
      <xdr:row>83</xdr:row>
      <xdr:rowOff>3810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335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66040</xdr:rowOff>
    </xdr:from>
    <xdr:to>
      <xdr:col>19</xdr:col>
      <xdr:colOff>184150</xdr:colOff>
      <xdr:row>83</xdr:row>
      <xdr:rowOff>167640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152400</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146050</xdr:rowOff>
    </xdr:from>
    <xdr:to>
      <xdr:col>15</xdr:col>
      <xdr:colOff>82550</xdr:colOff>
      <xdr:row>83</xdr:row>
      <xdr:rowOff>3175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049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34290</xdr:rowOff>
    </xdr:from>
    <xdr:to>
      <xdr:col>15</xdr:col>
      <xdr:colOff>133350</xdr:colOff>
      <xdr:row>83</xdr:row>
      <xdr:rowOff>135890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120650</xdr:rowOff>
    </xdr:from>
    <xdr:ext cx="762000" cy="25146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146050</xdr:rowOff>
    </xdr:from>
    <xdr:to>
      <xdr:col>11</xdr:col>
      <xdr:colOff>31750</xdr:colOff>
      <xdr:row>82</xdr:row>
      <xdr:rowOff>169545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049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31115</xdr:rowOff>
    </xdr:from>
    <xdr:to>
      <xdr:col>11</xdr:col>
      <xdr:colOff>82550</xdr:colOff>
      <xdr:row>83</xdr:row>
      <xdr:rowOff>132715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117475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161925</xdr:rowOff>
    </xdr:from>
    <xdr:to>
      <xdr:col>7</xdr:col>
      <xdr:colOff>31750</xdr:colOff>
      <xdr:row>83</xdr:row>
      <xdr:rowOff>92075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76835</xdr:rowOff>
    </xdr:from>
    <xdr:ext cx="762000" cy="24955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1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108,571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170180</xdr:rowOff>
    </xdr:from>
    <xdr:to>
      <xdr:col>23</xdr:col>
      <xdr:colOff>184150</xdr:colOff>
      <xdr:row>83</xdr:row>
      <xdr:rowOff>100330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15240</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109,587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124460</xdr:rowOff>
    </xdr:from>
    <xdr:to>
      <xdr:col>19</xdr:col>
      <xdr:colOff>184150</xdr:colOff>
      <xdr:row>83</xdr:row>
      <xdr:rowOff>54610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64770</xdr:rowOff>
    </xdr:from>
    <xdr:ext cx="736600" cy="25019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522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103,860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123825</xdr:rowOff>
    </xdr:from>
    <xdr:to>
      <xdr:col>15</xdr:col>
      <xdr:colOff>133350</xdr:colOff>
      <xdr:row>83</xdr:row>
      <xdr:rowOff>53975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64135</xdr:rowOff>
    </xdr:from>
    <xdr:ext cx="762000" cy="25082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515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95250</xdr:rowOff>
    </xdr:from>
    <xdr:to>
      <xdr:col>11</xdr:col>
      <xdr:colOff>82550</xdr:colOff>
      <xdr:row>83</xdr:row>
      <xdr:rowOff>25400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35560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2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118745</xdr:rowOff>
    </xdr:from>
    <xdr:to>
      <xdr:col>7</xdr:col>
      <xdr:colOff>31750</xdr:colOff>
      <xdr:row>83</xdr:row>
      <xdr:rowOff>48895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59055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4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103,179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0840"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職員の級別の給与カットを実施しており､昨年度から0.8ポイント改善し、4年連続で100を切る状態が続いている。</a:t>
          </a:r>
        </a:p>
        <a:p>
          <a:r>
            <a:rPr lang="ja-JP" altLang="en-US"/>
            <a:t>　しかしながら全国町村平均、類団平均を上回る高い指数となっていることから、今後も引き続き適正な給与水準の維持に努めていく。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139065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95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4955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0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146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153035</xdr:rowOff>
    </xdr:from>
    <xdr:to>
      <xdr:col>81</xdr:col>
      <xdr:colOff>44450</xdr:colOff>
      <xdr:row>87</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97735"/>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66675</xdr:rowOff>
    </xdr:from>
    <xdr:ext cx="762000" cy="24892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47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120650</xdr:rowOff>
    </xdr:from>
    <xdr:to>
      <xdr:col>77</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36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15240</xdr:rowOff>
    </xdr:from>
    <xdr:to>
      <xdr:col>77</xdr:col>
      <xdr:colOff>95250</xdr:colOff>
      <xdr:row>85</xdr:row>
      <xdr:rowOff>116840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127000</xdr:rowOff>
    </xdr:from>
    <xdr:ext cx="7366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0</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8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32385</xdr:rowOff>
    </xdr:from>
    <xdr:to>
      <xdr:col>73</xdr:col>
      <xdr:colOff>44450</xdr:colOff>
      <xdr:row>85</xdr:row>
      <xdr:rowOff>133985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144145</xdr:rowOff>
    </xdr:from>
    <xdr:ext cx="762000" cy="25082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0</xdr:rowOff>
    </xdr:from>
    <xdr:to>
      <xdr:col>68</xdr:col>
      <xdr:colOff>152400</xdr:colOff>
      <xdr:row>88</xdr:row>
      <xdr:rowOff>52070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876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32385</xdr:rowOff>
    </xdr:from>
    <xdr:to>
      <xdr:col>68</xdr:col>
      <xdr:colOff>203200</xdr:colOff>
      <xdr:row>85</xdr:row>
      <xdr:rowOff>133985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144145</xdr:rowOff>
    </xdr:from>
    <xdr:ext cx="762000" cy="25082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127000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102235</xdr:rowOff>
    </xdr:from>
    <xdr:to>
      <xdr:col>81</xdr:col>
      <xdr:colOff>95250</xdr:colOff>
      <xdr:row>87</xdr:row>
      <xdr:rowOff>32385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74930</xdr:rowOff>
    </xdr:from>
    <xdr:ext cx="762000" cy="25146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19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69215</xdr:rowOff>
    </xdr:from>
    <xdr:to>
      <xdr:col>77</xdr:col>
      <xdr:colOff>95250</xdr:colOff>
      <xdr:row>87</xdr:row>
      <xdr:rowOff>170815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155575</xdr:rowOff>
    </xdr:from>
    <xdr:ext cx="736600" cy="25082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17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35560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635</xdr:rowOff>
    </xdr:from>
    <xdr:to>
      <xdr:col>64</xdr:col>
      <xdr:colOff>152400</xdr:colOff>
      <xdr:row>88</xdr:row>
      <xdr:rowOff>102235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86995</xdr:rowOff>
    </xdr:from>
    <xdr:ext cx="762000" cy="25082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745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0840" cy="35306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正規職員の採用は退職者の補充にとどめているため、大きな増減は見られないものの、非常勤職員、再任用職員は増加している。</a:t>
          </a:r>
        </a:p>
        <a:p>
          <a:r>
            <a:rPr lang="ja-JP" altLang="en-US"/>
            <a:t>　経常収支比率の悪化に見られるように、厳しい財政状況の中、人件費の抑制は喫緊の課題である。行財政改革推進プランに基づき、再任用職員、会計年度任用職員を含めた職員数の適正化に努める必要がある。</a:t>
          </a: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162560</xdr:rowOff>
    </xdr:from>
    <xdr:to>
      <xdr:col>81</xdr:col>
      <xdr:colOff>44450</xdr:colOff>
      <xdr:row>67</xdr:row>
      <xdr:rowOff>64770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5210"/>
          <a:ext cx="0" cy="1616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36830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64770</xdr:rowOff>
    </xdr:from>
    <xdr:to>
      <xdr:col>81</xdr:col>
      <xdr:colOff>133350</xdr:colOff>
      <xdr:row>67</xdr:row>
      <xdr:rowOff>64770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77470</xdr:rowOff>
    </xdr:from>
    <xdr:ext cx="762000" cy="24892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6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162560</xdr:rowOff>
    </xdr:from>
    <xdr:to>
      <xdr:col>81</xdr:col>
      <xdr:colOff>133350</xdr:colOff>
      <xdr:row>57</xdr:row>
      <xdr:rowOff>162560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22225</xdr:rowOff>
    </xdr:from>
    <xdr:to>
      <xdr:col>81</xdr:col>
      <xdr:colOff>44450</xdr:colOff>
      <xdr:row>60</xdr:row>
      <xdr:rowOff>59690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0922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5080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33020</xdr:rowOff>
    </xdr:from>
    <xdr:to>
      <xdr:col>81</xdr:col>
      <xdr:colOff>95250</xdr:colOff>
      <xdr:row>60</xdr:row>
      <xdr:rowOff>134620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18415</xdr:rowOff>
    </xdr:from>
    <xdr:to>
      <xdr:col>77</xdr:col>
      <xdr:colOff>44450</xdr:colOff>
      <xdr:row>60</xdr:row>
      <xdr:rowOff>22225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54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27940</xdr:rowOff>
    </xdr:from>
    <xdr:to>
      <xdr:col>77</xdr:col>
      <xdr:colOff>95250</xdr:colOff>
      <xdr:row>60</xdr:row>
      <xdr:rowOff>129540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114300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18415</xdr:rowOff>
    </xdr:from>
    <xdr:to>
      <xdr:col>72</xdr:col>
      <xdr:colOff>203200</xdr:colOff>
      <xdr:row>60</xdr:row>
      <xdr:rowOff>30480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054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17780</xdr:rowOff>
    </xdr:from>
    <xdr:to>
      <xdr:col>73</xdr:col>
      <xdr:colOff>44450</xdr:colOff>
      <xdr:row>60</xdr:row>
      <xdr:rowOff>119380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104140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20320</xdr:rowOff>
    </xdr:from>
    <xdr:to>
      <xdr:col>68</xdr:col>
      <xdr:colOff>152400</xdr:colOff>
      <xdr:row>60</xdr:row>
      <xdr:rowOff>30480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073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12700</xdr:rowOff>
    </xdr:from>
    <xdr:to>
      <xdr:col>68</xdr:col>
      <xdr:colOff>203200</xdr:colOff>
      <xdr:row>60</xdr:row>
      <xdr:rowOff>114300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99060</xdr:rowOff>
    </xdr:from>
    <xdr:ext cx="762000" cy="25019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6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73025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8890</xdr:rowOff>
    </xdr:from>
    <xdr:to>
      <xdr:col>81</xdr:col>
      <xdr:colOff>95250</xdr:colOff>
      <xdr:row>60</xdr:row>
      <xdr:rowOff>110490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25400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4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143510</xdr:rowOff>
    </xdr:from>
    <xdr:to>
      <xdr:col>77</xdr:col>
      <xdr:colOff>95250</xdr:colOff>
      <xdr:row>60</xdr:row>
      <xdr:rowOff>73025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83185</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7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139065</xdr:rowOff>
    </xdr:from>
    <xdr:to>
      <xdr:col>73</xdr:col>
      <xdr:colOff>44450</xdr:colOff>
      <xdr:row>60</xdr:row>
      <xdr:rowOff>69215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79375</xdr:rowOff>
    </xdr:from>
    <xdr:ext cx="7620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23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151130</xdr:rowOff>
    </xdr:from>
    <xdr:to>
      <xdr:col>68</xdr:col>
      <xdr:colOff>203200</xdr:colOff>
      <xdr:row>60</xdr:row>
      <xdr:rowOff>81280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91440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3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140970</xdr:rowOff>
    </xdr:from>
    <xdr:to>
      <xdr:col>64</xdr:col>
      <xdr:colOff>152400</xdr:colOff>
      <xdr:row>60</xdr:row>
      <xdr:rowOff>71120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81280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084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元年度の実質公債費比率は8.7％と､昨年度から0.5ポイント改善している。これは企業会計化した下水道事業会計で、公債費に係る繰入基準が変更となり繰入金が減少したこと、固定資産税の増収等により標準財政規模が増加したことが主な要因である。</a:t>
          </a:r>
        </a:p>
        <a:p>
          <a:r>
            <a:rPr lang="ja-JP" altLang="en-US"/>
            <a:t>　改善傾向は見られるが、依然、全国平均、県平均を上回る状況が続いている。町債発行の抑制により、公債費負担が大きくならないよう努めていく。</a:t>
          </a: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92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70485</xdr:rowOff>
    </xdr:from>
    <xdr:to>
      <xdr:col>81</xdr:col>
      <xdr:colOff>44450</xdr:colOff>
      <xdr:row>44</xdr:row>
      <xdr:rowOff>156845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4135"/>
          <a:ext cx="0" cy="1286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128905</xdr:rowOff>
    </xdr:from>
    <xdr:ext cx="762000" cy="25908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156845</xdr:rowOff>
    </xdr:from>
    <xdr:to>
      <xdr:col>81</xdr:col>
      <xdr:colOff>133350</xdr:colOff>
      <xdr:row>44</xdr:row>
      <xdr:rowOff>156845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156845</xdr:rowOff>
    </xdr:from>
    <xdr:ext cx="762000" cy="24955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70485</xdr:rowOff>
    </xdr:from>
    <xdr:to>
      <xdr:col>81</xdr:col>
      <xdr:colOff>133350</xdr:colOff>
      <xdr:row>37</xdr:row>
      <xdr:rowOff>70485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81915</xdr:rowOff>
    </xdr:from>
    <xdr:to>
      <xdr:col>81</xdr:col>
      <xdr:colOff>44450</xdr:colOff>
      <xdr:row>42</xdr:row>
      <xdr:rowOff>121920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8281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50165</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81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33655</xdr:rowOff>
    </xdr:from>
    <xdr:to>
      <xdr:col>81</xdr:col>
      <xdr:colOff>95250</xdr:colOff>
      <xdr:row>41</xdr:row>
      <xdr:rowOff>135255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89535</xdr:rowOff>
    </xdr:from>
    <xdr:to>
      <xdr:col>77</xdr:col>
      <xdr:colOff>44450</xdr:colOff>
      <xdr:row>42</xdr:row>
      <xdr:rowOff>121920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90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161290</xdr:rowOff>
    </xdr:from>
    <xdr:ext cx="7366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65405</xdr:rowOff>
    </xdr:from>
    <xdr:to>
      <xdr:col>72</xdr:col>
      <xdr:colOff>203200</xdr:colOff>
      <xdr:row>42</xdr:row>
      <xdr:rowOff>89535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663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161290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33655</xdr:rowOff>
    </xdr:from>
    <xdr:to>
      <xdr:col>68</xdr:col>
      <xdr:colOff>152400</xdr:colOff>
      <xdr:row>42</xdr:row>
      <xdr:rowOff>65405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345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161290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161290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31115</xdr:rowOff>
    </xdr:from>
    <xdr:to>
      <xdr:col>81</xdr:col>
      <xdr:colOff>95250</xdr:colOff>
      <xdr:row>42</xdr:row>
      <xdr:rowOff>132715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3175</xdr:rowOff>
    </xdr:from>
    <xdr:ext cx="762000"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0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157480</xdr:rowOff>
    </xdr:from>
    <xdr:ext cx="736600" cy="24892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583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38735</xdr:rowOff>
    </xdr:from>
    <xdr:to>
      <xdr:col>73</xdr:col>
      <xdr:colOff>44450</xdr:colOff>
      <xdr:row>42</xdr:row>
      <xdr:rowOff>140335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125095</xdr:rowOff>
    </xdr:from>
    <xdr:ext cx="7620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14605</xdr:rowOff>
    </xdr:from>
    <xdr:to>
      <xdr:col>68</xdr:col>
      <xdr:colOff>203200</xdr:colOff>
      <xdr:row>42</xdr:row>
      <xdr:rowOff>116205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100965</xdr:rowOff>
    </xdr:from>
    <xdr:ext cx="762000" cy="24892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01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154940</xdr:rowOff>
    </xdr:from>
    <xdr:to>
      <xdr:col>64</xdr:col>
      <xdr:colOff>152400</xdr:colOff>
      <xdr:row>42</xdr:row>
      <xdr:rowOff>84455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8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69215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7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0840"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令和元年度の将来負担比率は64.2％と、昨年度から1.6ポイント悪化している。これは退職者数の増に伴う退職手当負担見込額の増、財政調整基金の取崩しによる充当可能基金の減少が主な要因である。</a:t>
          </a:r>
        </a:p>
        <a:p>
          <a:r>
            <a:rPr lang="ja-JP" altLang="en-US"/>
            <a:t>　全国平均、大分県平均を大幅に上回っており､県内順位は依然として最下位のままである。</a:t>
          </a:r>
        </a:p>
        <a:p>
          <a:r>
            <a:rPr lang="ja-JP" altLang="en-US"/>
            <a:t>　行財政改革推進プランに基づき、町債発行の抑制、財政調整基金の残高確保に取り組み、将来世代に過度な負担を負わせないよう努めていく。</a:t>
          </a:r>
        </a:p>
      </xdr:txBody>
    </xdr:sp>
    <xdr:clientData/>
  </xdr:twoCellAnchor>
  <xdr:oneCellAnchor>
    <xdr:from>
      <xdr:col>61</xdr:col>
      <xdr:colOff>6350</xdr:colOff>
      <xdr:row>10</xdr:row>
      <xdr:rowOff>63500</xdr:rowOff>
    </xdr:from>
    <xdr:ext cx="298450" cy="21717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23495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305"/>
          <a:ext cx="0" cy="1653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167005</xdr:rowOff>
    </xdr:from>
    <xdr:ext cx="762000" cy="25082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23495</xdr:rowOff>
    </xdr:from>
    <xdr:to>
      <xdr:col>81</xdr:col>
      <xdr:colOff>133350</xdr:colOff>
      <xdr:row>23</xdr:row>
      <xdr:rowOff>23495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118110</xdr:rowOff>
    </xdr:from>
    <xdr:to>
      <xdr:col>81</xdr:col>
      <xdr:colOff>44450</xdr:colOff>
      <xdr:row>17</xdr:row>
      <xdr:rowOff>136525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03276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111760</xdr:rowOff>
    </xdr:from>
    <xdr:ext cx="762000" cy="24892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6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95250</xdr:rowOff>
    </xdr:from>
    <xdr:to>
      <xdr:col>81</xdr:col>
      <xdr:colOff>95250</xdr:colOff>
      <xdr:row>15</xdr:row>
      <xdr:rowOff>25400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118110</xdr:rowOff>
    </xdr:from>
    <xdr:to>
      <xdr:col>77</xdr:col>
      <xdr:colOff>44450</xdr:colOff>
      <xdr:row>18</xdr:row>
      <xdr:rowOff>37465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3276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12700</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88265</xdr:rowOff>
    </xdr:from>
    <xdr:to>
      <xdr:col>72</xdr:col>
      <xdr:colOff>203200</xdr:colOff>
      <xdr:row>18</xdr:row>
      <xdr:rowOff>37465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00291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93980</xdr:rowOff>
    </xdr:from>
    <xdr:to>
      <xdr:col>73</xdr:col>
      <xdr:colOff>44450</xdr:colOff>
      <xdr:row>15</xdr:row>
      <xdr:rowOff>24130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34290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88265</xdr:rowOff>
    </xdr:from>
    <xdr:to>
      <xdr:col>68</xdr:col>
      <xdr:colOff>152400</xdr:colOff>
      <xdr:row>17</xdr:row>
      <xdr:rowOff>109855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029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103505</xdr:rowOff>
    </xdr:from>
    <xdr:to>
      <xdr:col>68</xdr:col>
      <xdr:colOff>203200</xdr:colOff>
      <xdr:row>15</xdr:row>
      <xdr:rowOff>33655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43815</xdr:rowOff>
    </xdr:from>
    <xdr:ext cx="762000" cy="24892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11430</xdr:rowOff>
    </xdr:from>
    <xdr:to>
      <xdr:col>64</xdr:col>
      <xdr:colOff>152400</xdr:colOff>
      <xdr:row>14</xdr:row>
      <xdr:rowOff>113030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123190</xdr:rowOff>
    </xdr:from>
    <xdr:ext cx="762000" cy="24892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5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86360</xdr:rowOff>
    </xdr:from>
    <xdr:to>
      <xdr:col>81</xdr:col>
      <xdr:colOff>95250</xdr:colOff>
      <xdr:row>18</xdr:row>
      <xdr:rowOff>15875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0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57785</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7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67310</xdr:rowOff>
    </xdr:from>
    <xdr:to>
      <xdr:col>77</xdr:col>
      <xdr:colOff>95250</xdr:colOff>
      <xdr:row>17</xdr:row>
      <xdr:rowOff>168910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153670</xdr:rowOff>
    </xdr:from>
    <xdr:ext cx="7366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68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158115</xdr:rowOff>
    </xdr:from>
    <xdr:to>
      <xdr:col>73</xdr:col>
      <xdr:colOff>44450</xdr:colOff>
      <xdr:row>18</xdr:row>
      <xdr:rowOff>88265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73025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5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37465</xdr:rowOff>
    </xdr:from>
    <xdr:to>
      <xdr:col>68</xdr:col>
      <xdr:colOff>203200</xdr:colOff>
      <xdr:row>17</xdr:row>
      <xdr:rowOff>139065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123825</xdr:rowOff>
    </xdr:from>
    <xdr:ext cx="762000" cy="24892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384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59055</xdr:rowOff>
    </xdr:from>
    <xdr:to>
      <xdr:col>64</xdr:col>
      <xdr:colOff>152400</xdr:colOff>
      <xdr:row>17</xdr:row>
      <xdr:rowOff>160655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145415</xdr:rowOff>
    </xdr:from>
    <xdr:ext cx="762000" cy="24955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600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大分県日出町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28,449
28,304
73.32
10,326,567
10,158,331
152,612
6,117,135
10,220,875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64.2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19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6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310"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6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548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854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462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4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昨年度より0.3ポイント悪化し、全国平均よりも2.7ポイント高く､類似団体平均との差も更に広がっている。類似団体内順位は99団体中90位と、経常収支比率を押し上げる主な要因の一つとなっている。</a:t>
          </a:r>
        </a:p>
        <a:p>
          <a:r>
            <a:rPr lang="ja-JP" altLang="en-US"/>
            <a:t>　再任用職員の増や会計年度任用職員制度の導入など、今後も人件費の増加が予想される。機構改革を含めた職員の適正配置や､会計年度任用職員のを含めた職員の採用計画の見直しなど、人件費の抑制が必要である。</a:t>
          </a:r>
        </a:p>
      </xdr:txBody>
    </xdr:sp>
    <xdr:clientData/>
  </xdr:twoCellAnchor>
  <xdr:oneCellAnchor>
    <xdr:from>
      <xdr:col>3</xdr:col>
      <xdr:colOff>123825</xdr:colOff>
      <xdr:row>29</xdr:row>
      <xdr:rowOff>107950</xdr:rowOff>
    </xdr:from>
    <xdr:ext cx="28829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84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7840" cy="25019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7840" cy="25019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7840"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7840" cy="25019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840" cy="25019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135890</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19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2000" cy="25019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50800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135890</xdr:rowOff>
    </xdr:from>
    <xdr:to>
      <xdr:col>24</xdr:col>
      <xdr:colOff>114300</xdr:colOff>
      <xdr:row>34</xdr:row>
      <xdr:rowOff>135890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49530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06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101600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85090</xdr:rowOff>
    </xdr:from>
    <xdr:to>
      <xdr:col>24</xdr:col>
      <xdr:colOff>76200</xdr:colOff>
      <xdr:row>37</xdr:row>
      <xdr:rowOff>15240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17780</xdr:rowOff>
    </xdr:from>
    <xdr:to>
      <xdr:col>19</xdr:col>
      <xdr:colOff>187325</xdr:colOff>
      <xdr:row>38</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28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90170</xdr:rowOff>
    </xdr:from>
    <xdr:to>
      <xdr:col>20</xdr:col>
      <xdr:colOff>38100</xdr:colOff>
      <xdr:row>37</xdr:row>
      <xdr:rowOff>20320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30480</xdr:rowOff>
    </xdr:from>
    <xdr:ext cx="726440" cy="25019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1230"/>
          <a:ext cx="7264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17780</xdr:rowOff>
    </xdr:from>
    <xdr:to>
      <xdr:col>15</xdr:col>
      <xdr:colOff>98425</xdr:colOff>
      <xdr:row>38</xdr:row>
      <xdr:rowOff>44450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328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85090</xdr:rowOff>
    </xdr:from>
    <xdr:to>
      <xdr:col>15</xdr:col>
      <xdr:colOff>149225</xdr:colOff>
      <xdr:row>37</xdr:row>
      <xdr:rowOff>15240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25400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120650</xdr:rowOff>
    </xdr:from>
    <xdr:to>
      <xdr:col>11</xdr:col>
      <xdr:colOff>9525</xdr:colOff>
      <xdr:row>38</xdr:row>
      <xdr:rowOff>44450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43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39370</xdr:rowOff>
    </xdr:from>
    <xdr:ext cx="75184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16510</xdr:rowOff>
    </xdr:from>
    <xdr:ext cx="75184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84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170180</xdr:rowOff>
    </xdr:from>
    <xdr:to>
      <xdr:col>24</xdr:col>
      <xdr:colOff>76200</xdr:colOff>
      <xdr:row>38</xdr:row>
      <xdr:rowOff>100330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142240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71120</xdr:rowOff>
    </xdr:from>
    <xdr:ext cx="72644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622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137795</xdr:rowOff>
    </xdr:from>
    <xdr:to>
      <xdr:col>15</xdr:col>
      <xdr:colOff>149225</xdr:colOff>
      <xdr:row>38</xdr:row>
      <xdr:rowOff>67945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52705</xdr:rowOff>
    </xdr:from>
    <xdr:ext cx="762000" cy="25082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165100</xdr:rowOff>
    </xdr:from>
    <xdr:to>
      <xdr:col>11</xdr:col>
      <xdr:colOff>60325</xdr:colOff>
      <xdr:row>38</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80010</xdr:rowOff>
    </xdr:from>
    <xdr:ext cx="75184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511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69215</xdr:rowOff>
    </xdr:from>
    <xdr:to>
      <xdr:col>6</xdr:col>
      <xdr:colOff>171450</xdr:colOff>
      <xdr:row>37</xdr:row>
      <xdr:rowOff>170815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155575</xdr:rowOff>
    </xdr:from>
    <xdr:ext cx="751840" cy="25082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225"/>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全国平均、大分県平均をともに下回っているものの、年次推移で見ると概ね増加傾向にある。</a:t>
          </a:r>
        </a:p>
        <a:p>
          <a:r>
            <a:rPr lang="ja-JP" altLang="en-US"/>
            <a:t>　今後も、基幹系システムの更新に伴うランニングコストの増など、経常的経費の増加が懸念される。事務事業評価の徹底により、事業の縮小・廃止を前提とした見直しを行い、経費の削減に努めていく。</a:t>
          </a:r>
        </a:p>
      </xdr:txBody>
    </xdr:sp>
    <xdr:clientData/>
  </xdr:twoCellAnchor>
  <xdr:oneCellAnchor>
    <xdr:from>
      <xdr:col>62</xdr:col>
      <xdr:colOff>6350</xdr:colOff>
      <xdr:row>9</xdr:row>
      <xdr:rowOff>107950</xdr:rowOff>
    </xdr:from>
    <xdr:ext cx="28829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7840" cy="25019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784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784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7840"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784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784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7840" cy="2501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019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160020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511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158750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130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63500</xdr:rowOff>
    </xdr:from>
    <xdr:ext cx="736600" cy="25146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12700</xdr:rowOff>
    </xdr:from>
    <xdr:to>
      <xdr:col>73</xdr:col>
      <xdr:colOff>180975</xdr:colOff>
      <xdr:row>14</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13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48260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138430</xdr:rowOff>
    </xdr:from>
    <xdr:to>
      <xdr:col>69</xdr:col>
      <xdr:colOff>92075</xdr:colOff>
      <xdr:row>14</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67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33020</xdr:rowOff>
    </xdr:from>
    <xdr:ext cx="75184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158750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84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84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184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16510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134620</xdr:rowOff>
    </xdr:from>
    <xdr:ext cx="736600" cy="24892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920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73660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73660</xdr:rowOff>
    </xdr:from>
    <xdr:ext cx="75184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310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27940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令和元年度は幼児教育・保育無償化の開始により扶助費の決算額は増加しているが、臨時交付金の収入のほか、財源構成の変更があったため、一般財源は減少し、昨年度から0.3ポイント改善している。</a:t>
          </a:r>
        </a:p>
        <a:p>
          <a:r>
            <a:rPr lang="ja-JP" altLang="en-US"/>
            <a:t>　全国平均、大分県平均を下回っているものの、近年の経常収支比率の伸びの主な要因の一つであることは間違いない。今後も社会保障経費の増加傾向は続くことが予想される。単独事業を中心に事務事業の見直しを行い、適正な執行に努めていく。</a:t>
          </a:r>
        </a:p>
      </xdr:txBody>
    </xdr:sp>
    <xdr:clientData/>
  </xdr:twoCellAnchor>
  <xdr:oneCellAnchor>
    <xdr:from>
      <xdr:col>3</xdr:col>
      <xdr:colOff>123825</xdr:colOff>
      <xdr:row>49</xdr:row>
      <xdr:rowOff>107950</xdr:rowOff>
    </xdr:from>
    <xdr:ext cx="28829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840" cy="25019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784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7840" cy="25146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7840"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784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7840" cy="24892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784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840" cy="25019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132715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113665</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863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120650</xdr:rowOff>
    </xdr:from>
    <xdr:ext cx="762000" cy="25146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504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103505</xdr:rowOff>
    </xdr:from>
    <xdr:to>
      <xdr:col>24</xdr:col>
      <xdr:colOff>76200</xdr:colOff>
      <xdr:row>57</xdr:row>
      <xdr:rowOff>33655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80645</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532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0</xdr:rowOff>
    </xdr:from>
    <xdr:ext cx="72644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75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165100</xdr:rowOff>
    </xdr:from>
    <xdr:to>
      <xdr:col>15</xdr:col>
      <xdr:colOff>98425</xdr:colOff>
      <xdr:row>57</xdr:row>
      <xdr:rowOff>80645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63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48895</xdr:rowOff>
    </xdr:from>
    <xdr:to>
      <xdr:col>15</xdr:col>
      <xdr:colOff>149225</xdr:colOff>
      <xdr:row>56</xdr:row>
      <xdr:rowOff>150495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160655</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90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xdr:rowOff>
    </xdr:from>
    <xdr:to>
      <xdr:col>11</xdr:col>
      <xdr:colOff>60325</xdr:colOff>
      <xdr:row>56</xdr:row>
      <xdr:rowOff>107315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117475</xdr:rowOff>
    </xdr:from>
    <xdr:ext cx="75184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77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171450</xdr:colOff>
      <xdr:row>56</xdr:row>
      <xdr:rowOff>41910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52070</xdr:rowOff>
    </xdr:from>
    <xdr:ext cx="751840" cy="25146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37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84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63500</xdr:rowOff>
    </xdr:from>
    <xdr:to>
      <xdr:col>24</xdr:col>
      <xdr:colOff>76200</xdr:colOff>
      <xdr:row>57</xdr:row>
      <xdr:rowOff>164465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34925</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10160</xdr:rowOff>
    </xdr:from>
    <xdr:ext cx="72644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29845</xdr:rowOff>
    </xdr:from>
    <xdr:to>
      <xdr:col>15</xdr:col>
      <xdr:colOff>149225</xdr:colOff>
      <xdr:row>57</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116205</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51840" cy="25146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186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124460</xdr:rowOff>
    </xdr:from>
    <xdr:ext cx="75184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256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その他の主なものは繰出金である。令和元年度は下水道事業会計への繰出金の一部が補助費等に変更となり、3.2ポイント改善している。とはいえ、高齢化の進行により、介護保険・後期高齢者医療特別会計への繰出金は増加しており、今後もこの流れが続くことが予想される。</a:t>
          </a:r>
        </a:p>
        <a:p>
          <a:r>
            <a:rPr lang="ja-JP" altLang="en-US"/>
            <a:t>　一般会計の財政状況が厳しい中、医療費や介護給付費の抑制に繋がる取り組みの実施とともに、保険税の収納率向上の取り組みも一層強化し､繰出金の抑制に努めていく。</a:t>
          </a:r>
        </a:p>
        <a:p>
          <a:r>
            <a:rPr lang="ja-JP" altLang="en-US"/>
            <a:t>　</a:t>
          </a:r>
        </a:p>
      </xdr:txBody>
    </xdr:sp>
    <xdr:clientData/>
  </xdr:twoCellAnchor>
  <xdr:oneCellAnchor>
    <xdr:from>
      <xdr:col>62</xdr:col>
      <xdr:colOff>6350</xdr:colOff>
      <xdr:row>49</xdr:row>
      <xdr:rowOff>107950</xdr:rowOff>
    </xdr:from>
    <xdr:ext cx="28829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7840" cy="25019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497840" cy="25019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1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497840" cy="25019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497840" cy="25019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1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7840" cy="25019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497840" cy="25019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1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497840" cy="25019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497840" cy="25019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1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7840" cy="25019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3810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59</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99650"/>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102235</xdr:rowOff>
    </xdr:from>
    <xdr:ext cx="762000" cy="2584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19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86360</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79375</xdr:rowOff>
    </xdr:from>
    <xdr:to>
      <xdr:col>78</xdr:col>
      <xdr:colOff>69850</xdr:colOff>
      <xdr:row>59</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949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143510</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83185</xdr:rowOff>
    </xdr:from>
    <xdr:ext cx="7366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79375</xdr:rowOff>
    </xdr:from>
    <xdr:to>
      <xdr:col>73</xdr:col>
      <xdr:colOff>180975</xdr:colOff>
      <xdr:row>59</xdr:row>
      <xdr:rowOff>136525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949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111760</xdr:rowOff>
    </xdr:from>
    <xdr:ext cx="762000" cy="24892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88900</xdr:rowOff>
    </xdr:from>
    <xdr:to>
      <xdr:col>69</xdr:col>
      <xdr:colOff>92075</xdr:colOff>
      <xdr:row>59</xdr:row>
      <xdr:rowOff>136525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044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102235</xdr:rowOff>
    </xdr:from>
    <xdr:ext cx="751840" cy="2584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1985"/>
          <a:ext cx="751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64135</xdr:rowOff>
    </xdr:from>
    <xdr:ext cx="762000" cy="25082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8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84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84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184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48260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124460</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4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29210</xdr:rowOff>
    </xdr:from>
    <xdr:to>
      <xdr:col>74</xdr:col>
      <xdr:colOff>31750</xdr:colOff>
      <xdr:row>59</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4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114935</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3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86360</xdr:rowOff>
    </xdr:from>
    <xdr:to>
      <xdr:col>69</xdr:col>
      <xdr:colOff>142875</xdr:colOff>
      <xdr:row>60</xdr:row>
      <xdr:rowOff>15875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01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635</xdr:rowOff>
    </xdr:from>
    <xdr:ext cx="75184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8763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124460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4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一般廃棄物処理や消防業務等を一部事務組合で運営しているため､全国平均や県平均より高くなっている。加えて、令和元年度は下水道事業会計の企業会計化により､繰出金の一部が補助費等となったため、昨年度より3.2ポイント悪化している。</a:t>
          </a:r>
        </a:p>
        <a:p>
          <a:r>
            <a:rPr lang="ja-JP" altLang="en-US"/>
            <a:t>　今後も一部事務組合の施設の更新等で、更なる負担が見込まれ、高い水準での推移が予想される。各種団体に対する補助金等については、その決算状況や交付の妥当性を十分検証し、数値の改善に努めていく。</a:t>
          </a:r>
        </a:p>
        <a:p>
          <a:endParaRPr/>
        </a:p>
      </xdr:txBody>
    </xdr:sp>
    <xdr:clientData/>
  </xdr:twoCellAnchor>
  <xdr:oneCellAnchor>
    <xdr:from>
      <xdr:col>62</xdr:col>
      <xdr:colOff>6350</xdr:colOff>
      <xdr:row>29</xdr:row>
      <xdr:rowOff>107950</xdr:rowOff>
    </xdr:from>
    <xdr:ext cx="288290"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7840" cy="2501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7840"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7840"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7840"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7840" cy="25019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118110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90170</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118110</xdr:rowOff>
    </xdr:from>
    <xdr:to>
      <xdr:col>82</xdr:col>
      <xdr:colOff>196850</xdr:colOff>
      <xdr:row>40</xdr:row>
      <xdr:rowOff>118110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019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135890</xdr:rowOff>
    </xdr:from>
    <xdr:to>
      <xdr:col>82</xdr:col>
      <xdr:colOff>107950</xdr:colOff>
      <xdr:row>37</xdr:row>
      <xdr:rowOff>111125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08090"/>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161290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132080</xdr:rowOff>
    </xdr:from>
    <xdr:to>
      <xdr:col>78</xdr:col>
      <xdr:colOff>69850</xdr:colOff>
      <xdr:row>36</xdr:row>
      <xdr:rowOff>135890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042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126365</xdr:rowOff>
    </xdr:from>
    <xdr:to>
      <xdr:col>78</xdr:col>
      <xdr:colOff>120650</xdr:colOff>
      <xdr:row>37</xdr:row>
      <xdr:rowOff>56515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41275</xdr:rowOff>
    </xdr:from>
    <xdr:ext cx="736600" cy="25082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49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132080</xdr:rowOff>
    </xdr:from>
    <xdr:to>
      <xdr:col>73</xdr:col>
      <xdr:colOff>180975</xdr:colOff>
      <xdr:row>36</xdr:row>
      <xdr:rowOff>132080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04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113030</xdr:rowOff>
    </xdr:from>
    <xdr:to>
      <xdr:col>74</xdr:col>
      <xdr:colOff>31750</xdr:colOff>
      <xdr:row>37</xdr:row>
      <xdr:rowOff>43180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27940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49530</xdr:rowOff>
    </xdr:from>
    <xdr:to>
      <xdr:col>69</xdr:col>
      <xdr:colOff>92075</xdr:colOff>
      <xdr:row>36</xdr:row>
      <xdr:rowOff>132080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217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126365</xdr:rowOff>
    </xdr:from>
    <xdr:to>
      <xdr:col>69</xdr:col>
      <xdr:colOff>142875</xdr:colOff>
      <xdr:row>37</xdr:row>
      <xdr:rowOff>56515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41275</xdr:rowOff>
    </xdr:from>
    <xdr:ext cx="751840" cy="25082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4925"/>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103505</xdr:rowOff>
    </xdr:from>
    <xdr:to>
      <xdr:col>65</xdr:col>
      <xdr:colOff>53975</xdr:colOff>
      <xdr:row>37</xdr:row>
      <xdr:rowOff>33655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18415</xdr:rowOff>
    </xdr:from>
    <xdr:ext cx="762000" cy="25082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84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84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184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32385</xdr:rowOff>
    </xdr:from>
    <xdr:ext cx="762000" cy="24892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6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85090</xdr:rowOff>
    </xdr:from>
    <xdr:to>
      <xdr:col>78</xdr:col>
      <xdr:colOff>120650</xdr:colOff>
      <xdr:row>37</xdr:row>
      <xdr:rowOff>15240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25400</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80645</xdr:rowOff>
    </xdr:from>
    <xdr:to>
      <xdr:col>74</xdr:col>
      <xdr:colOff>31750</xdr:colOff>
      <xdr:row>37</xdr:row>
      <xdr:rowOff>10795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20955</xdr:rowOff>
    </xdr:from>
    <xdr:ext cx="762000" cy="24892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217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80645</xdr:rowOff>
    </xdr:from>
    <xdr:to>
      <xdr:col>69</xdr:col>
      <xdr:colOff>142875</xdr:colOff>
      <xdr:row>37</xdr:row>
      <xdr:rowOff>10795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20955</xdr:rowOff>
    </xdr:from>
    <xdr:ext cx="751840" cy="24892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2170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170180</xdr:rowOff>
    </xdr:from>
    <xdr:to>
      <xdr:col>65</xdr:col>
      <xdr:colOff>53975</xdr:colOff>
      <xdr:row>36</xdr:row>
      <xdr:rowOff>100330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110490</xdr:rowOff>
    </xdr:from>
    <xdr:ext cx="762000" cy="25019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397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庁舎増築事業の償還終了等により昨年度から0.2ポイント改善したが、今後、小中学校の空調設備整備事業といった大型事業の償還が始まり、公債費は増加する見込みである。</a:t>
          </a:r>
        </a:p>
        <a:p>
          <a:r>
            <a:rPr lang="ja-JP" altLang="en-US"/>
            <a:t>　町債残高は平成27年度に100億円を超え､将来的な公債費の負担増が問題視されている。行財政改革推進プランに基づき､町債発行額の抑制に努めており、令和5年度からは公債費は減少する予定である。将来に過度の負担を残さないよう、慎重に事業選択をしていく必要がある。</a:t>
          </a:r>
        </a:p>
      </xdr:txBody>
    </xdr:sp>
    <xdr:clientData/>
  </xdr:twoCellAnchor>
  <xdr:oneCellAnchor>
    <xdr:from>
      <xdr:col>3</xdr:col>
      <xdr:colOff>123825</xdr:colOff>
      <xdr:row>69</xdr:row>
      <xdr:rowOff>107950</xdr:rowOff>
    </xdr:from>
    <xdr:ext cx="28829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840" cy="25019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784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784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7840" cy="25019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784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784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7840" cy="25019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80010</xdr:rowOff>
    </xdr:from>
    <xdr:ext cx="762000" cy="259080"/>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72390</xdr:rowOff>
    </xdr:from>
    <xdr:ext cx="762000" cy="259080"/>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149860</xdr:rowOff>
    </xdr:from>
    <xdr:to>
      <xdr:col>24</xdr:col>
      <xdr:colOff>25400</xdr:colOff>
      <xdr:row>76</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800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92710</xdr:rowOff>
    </xdr:from>
    <xdr:ext cx="762000" cy="259080"/>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876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91440</xdr:rowOff>
    </xdr:from>
    <xdr:to>
      <xdr:col>20</xdr:col>
      <xdr:colOff>38100</xdr:colOff>
      <xdr:row>77</xdr:row>
      <xdr:rowOff>21590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31750</xdr:rowOff>
    </xdr:from>
    <xdr:ext cx="726440" cy="24892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00"/>
          <a:ext cx="7264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157480</xdr:rowOff>
    </xdr:from>
    <xdr:to>
      <xdr:col>15</xdr:col>
      <xdr:colOff>98425</xdr:colOff>
      <xdr:row>77</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876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91440</xdr:rowOff>
    </xdr:from>
    <xdr:to>
      <xdr:col>15</xdr:col>
      <xdr:colOff>149225</xdr:colOff>
      <xdr:row>77</xdr:row>
      <xdr:rowOff>21590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31750</xdr:rowOff>
    </xdr:from>
    <xdr:ext cx="762000" cy="24892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165100</xdr:rowOff>
    </xdr:from>
    <xdr:to>
      <xdr:col>11</xdr:col>
      <xdr:colOff>9525</xdr:colOff>
      <xdr:row>77</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95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99060</xdr:rowOff>
    </xdr:from>
    <xdr:to>
      <xdr:col>11</xdr:col>
      <xdr:colOff>60325</xdr:colOff>
      <xdr:row>77</xdr:row>
      <xdr:rowOff>29210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39370</xdr:rowOff>
    </xdr:from>
    <xdr:ext cx="75184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142240</xdr:rowOff>
    </xdr:from>
    <xdr:ext cx="75184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84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71120</xdr:rowOff>
    </xdr:from>
    <xdr:ext cx="762000" cy="259080"/>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29210</xdr:rowOff>
    </xdr:from>
    <xdr:ext cx="726440" cy="25146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3086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21590</xdr:rowOff>
    </xdr:from>
    <xdr:ext cx="76200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67310</xdr:rowOff>
    </xdr:from>
    <xdr:ext cx="75184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268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29210</xdr:rowOff>
    </xdr:from>
    <xdr:ext cx="751840" cy="25146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23086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下水道事業会計への繰出金の一部が臨時的経費に変更となったため、0.3ポイント改善したが、人件費は増加、それ以外の経費についても概ね微減又は横ばいで推移しており､高止まりの状態が続いている。</a:t>
          </a:r>
        </a:p>
        <a:p>
          <a:r>
            <a:rPr lang="ja-JP" altLang="en-US"/>
            <a:t>　町税や地方交付税といった経常一般財源について講じられる対策が限られる中、事務事業評価のほか、行事性改革推進プランに掲げる取り組みを着実に実施し、経常的経費の削減に努めていく必要がある。</a:t>
          </a:r>
        </a:p>
      </xdr:txBody>
    </xdr:sp>
    <xdr:clientData/>
  </xdr:twoCellAnchor>
  <xdr:oneCellAnchor>
    <xdr:from>
      <xdr:col>62</xdr:col>
      <xdr:colOff>6350</xdr:colOff>
      <xdr:row>69</xdr:row>
      <xdr:rowOff>107950</xdr:rowOff>
    </xdr:from>
    <xdr:ext cx="288290"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7840" cy="25019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7840" cy="25019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7840"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7840" cy="25019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7840" cy="25019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7840" cy="25019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33020</xdr:rowOff>
    </xdr:from>
    <xdr:to>
      <xdr:col>82</xdr:col>
      <xdr:colOff>107950</xdr:colOff>
      <xdr:row>80</xdr:row>
      <xdr:rowOff>104140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887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76200</xdr:rowOff>
    </xdr:from>
    <xdr:ext cx="762000" cy="250190"/>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104140</xdr:rowOff>
    </xdr:from>
    <xdr:to>
      <xdr:col>82</xdr:col>
      <xdr:colOff>196850</xdr:colOff>
      <xdr:row>80</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119380</xdr:rowOff>
    </xdr:from>
    <xdr:ext cx="762000" cy="259080"/>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33020</xdr:rowOff>
    </xdr:from>
    <xdr:to>
      <xdr:col>82</xdr:col>
      <xdr:colOff>196850</xdr:colOff>
      <xdr:row>73</xdr:row>
      <xdr:rowOff>33020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124460</xdr:rowOff>
    </xdr:from>
    <xdr:to>
      <xdr:col>82</xdr:col>
      <xdr:colOff>107950</xdr:colOff>
      <xdr:row>79</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6690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1270</xdr:rowOff>
    </xdr:from>
    <xdr:ext cx="762000" cy="259080"/>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46990</xdr:rowOff>
    </xdr:from>
    <xdr:to>
      <xdr:col>78</xdr:col>
      <xdr:colOff>69850</xdr:colOff>
      <xdr:row>79</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5915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128905</xdr:rowOff>
    </xdr:from>
    <xdr:to>
      <xdr:col>78</xdr:col>
      <xdr:colOff>120650</xdr:colOff>
      <xdr:row>78</xdr:row>
      <xdr:rowOff>59055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69215</xdr:rowOff>
    </xdr:from>
    <xdr:ext cx="7366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46990</xdr:rowOff>
    </xdr:from>
    <xdr:to>
      <xdr:col>73</xdr:col>
      <xdr:colOff>180975</xdr:colOff>
      <xdr:row>79</xdr:row>
      <xdr:rowOff>65405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5915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110490</xdr:rowOff>
    </xdr:from>
    <xdr:to>
      <xdr:col>74</xdr:col>
      <xdr:colOff>31750</xdr:colOff>
      <xdr:row>78</xdr:row>
      <xdr:rowOff>40640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50800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147320</xdr:rowOff>
    </xdr:from>
    <xdr:to>
      <xdr:col>69</xdr:col>
      <xdr:colOff>92075</xdr:colOff>
      <xdr:row>79</xdr:row>
      <xdr:rowOff>65405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4897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106045</xdr:rowOff>
    </xdr:from>
    <xdr:to>
      <xdr:col>69</xdr:col>
      <xdr:colOff>142875</xdr:colOff>
      <xdr:row>78</xdr:row>
      <xdr:rowOff>36195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46355</xdr:rowOff>
    </xdr:from>
    <xdr:ext cx="75184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55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158750</xdr:rowOff>
    </xdr:from>
    <xdr:to>
      <xdr:col>65</xdr:col>
      <xdr:colOff>53975</xdr:colOff>
      <xdr:row>77</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99060</xdr:rowOff>
    </xdr:from>
    <xdr:ext cx="762000" cy="25019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8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84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84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184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79</xdr:row>
      <xdr:rowOff>73660</xdr:rowOff>
    </xdr:from>
    <xdr:to>
      <xdr:col>82</xdr:col>
      <xdr:colOff>158750</xdr:colOff>
      <xdr:row>80</xdr:row>
      <xdr:rowOff>3810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45720</xdr:rowOff>
    </xdr:from>
    <xdr:ext cx="762000" cy="259080"/>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2540</xdr:rowOff>
    </xdr:from>
    <xdr:ext cx="7366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1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167640</xdr:rowOff>
    </xdr:from>
    <xdr:to>
      <xdr:col>74</xdr:col>
      <xdr:colOff>31750</xdr:colOff>
      <xdr:row>79</xdr:row>
      <xdr:rowOff>97790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82550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14605</xdr:rowOff>
    </xdr:from>
    <xdr:to>
      <xdr:col>69</xdr:col>
      <xdr:colOff>142875</xdr:colOff>
      <xdr:row>79</xdr:row>
      <xdr:rowOff>116205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100965</xdr:rowOff>
    </xdr:from>
    <xdr:ext cx="751840" cy="24892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4551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96520</xdr:rowOff>
    </xdr:from>
    <xdr:to>
      <xdr:col>65</xdr:col>
      <xdr:colOff>53975</xdr:colOff>
      <xdr:row>78</xdr:row>
      <xdr:rowOff>26670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11430</xdr:rowOff>
    </xdr:from>
    <xdr:ext cx="76200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大分県日出町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32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13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92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92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44450</xdr:rowOff>
    </xdr:from>
    <xdr:to>
      <xdr:col>29</xdr:col>
      <xdr:colOff>127000</xdr:colOff>
      <xdr:row>20</xdr:row>
      <xdr:rowOff>80010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78025"/>
          <a:ext cx="0" cy="1578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52070</xdr:rowOff>
    </xdr:from>
    <xdr:ext cx="751840" cy="25146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695"/>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43,280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80010</xdr:rowOff>
    </xdr:from>
    <xdr:to>
      <xdr:col>30</xdr:col>
      <xdr:colOff>25400</xdr:colOff>
      <xdr:row>20</xdr:row>
      <xdr:rowOff>80010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556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130810</xdr:rowOff>
    </xdr:from>
    <xdr:ext cx="75184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8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139,978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44450</xdr:rowOff>
    </xdr:from>
    <xdr:to>
      <xdr:col>30</xdr:col>
      <xdr:colOff>25400</xdr:colOff>
      <xdr:row>11</xdr:row>
      <xdr:rowOff>44450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78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99695</xdr:rowOff>
    </xdr:from>
    <xdr:to>
      <xdr:col>29</xdr:col>
      <xdr:colOff>127000</xdr:colOff>
      <xdr:row>17</xdr:row>
      <xdr:rowOff>101600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3061970"/>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84455</xdr:rowOff>
    </xdr:from>
    <xdr:ext cx="751840"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6730"/>
          <a:ext cx="751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102235</xdr:rowOff>
    </xdr:from>
    <xdr:to>
      <xdr:col>29</xdr:col>
      <xdr:colOff>177800</xdr:colOff>
      <xdr:row>18</xdr:row>
      <xdr:rowOff>32385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91440</xdr:rowOff>
    </xdr:from>
    <xdr:to>
      <xdr:col>26</xdr:col>
      <xdr:colOff>50800</xdr:colOff>
      <xdr:row>17</xdr:row>
      <xdr:rowOff>101600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305300" y="305371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107315</xdr:rowOff>
    </xdr:from>
    <xdr:to>
      <xdr:col>26</xdr:col>
      <xdr:colOff>101600</xdr:colOff>
      <xdr:row>18</xdr:row>
      <xdr:rowOff>37465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22225</xdr:rowOff>
    </xdr:from>
    <xdr:ext cx="736600" cy="2584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5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91440</xdr:rowOff>
    </xdr:from>
    <xdr:to>
      <xdr:col>22</xdr:col>
      <xdr:colOff>114300</xdr:colOff>
      <xdr:row>17</xdr:row>
      <xdr:rowOff>125730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053715"/>
          <a:ext cx="6985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120650</xdr:rowOff>
    </xdr:from>
    <xdr:to>
      <xdr:col>22</xdr:col>
      <xdr:colOff>165100</xdr:colOff>
      <xdr:row>18</xdr:row>
      <xdr:rowOff>50165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34925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111760</xdr:rowOff>
    </xdr:from>
    <xdr:to>
      <xdr:col>18</xdr:col>
      <xdr:colOff>177800</xdr:colOff>
      <xdr:row>17</xdr:row>
      <xdr:rowOff>125730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908300" y="307403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130810</xdr:rowOff>
    </xdr:from>
    <xdr:to>
      <xdr:col>19</xdr:col>
      <xdr:colOff>38100</xdr:colOff>
      <xdr:row>18</xdr:row>
      <xdr:rowOff>60960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45720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151765</xdr:rowOff>
    </xdr:from>
    <xdr:to>
      <xdr:col>15</xdr:col>
      <xdr:colOff>101600</xdr:colOff>
      <xdr:row>18</xdr:row>
      <xdr:rowOff>81915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114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66675</xdr:rowOff>
    </xdr:from>
    <xdr:ext cx="762000" cy="24892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4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184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17</xdr:row>
      <xdr:rowOff>48895</xdr:rowOff>
    </xdr:from>
    <xdr:to>
      <xdr:col>29</xdr:col>
      <xdr:colOff>177800</xdr:colOff>
      <xdr:row>17</xdr:row>
      <xdr:rowOff>150495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01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65405</xdr:rowOff>
    </xdr:from>
    <xdr:ext cx="751840" cy="24955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56230"/>
          <a:ext cx="751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73,578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50800</xdr:rowOff>
    </xdr:from>
    <xdr:to>
      <xdr:col>26</xdr:col>
      <xdr:colOff>101600</xdr:colOff>
      <xdr:row>17</xdr:row>
      <xdr:rowOff>152400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0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162560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73,457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40640</xdr:rowOff>
    </xdr:from>
    <xdr:to>
      <xdr:col>22</xdr:col>
      <xdr:colOff>165100</xdr:colOff>
      <xdr:row>17</xdr:row>
      <xdr:rowOff>142240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300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153035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74930</xdr:rowOff>
    </xdr:from>
    <xdr:to>
      <xdr:col>19</xdr:col>
      <xdr:colOff>38100</xdr:colOff>
      <xdr:row>18</xdr:row>
      <xdr:rowOff>5080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03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15240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60960</xdr:rowOff>
    </xdr:from>
    <xdr:to>
      <xdr:col>15</xdr:col>
      <xdr:colOff>101600</xdr:colOff>
      <xdr:row>17</xdr:row>
      <xdr:rowOff>162560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02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2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72,836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32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13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40640</xdr:rowOff>
    </xdr:from>
    <xdr:to>
      <xdr:col>29</xdr:col>
      <xdr:colOff>127000</xdr:colOff>
      <xdr:row>38</xdr:row>
      <xdr:rowOff>20320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5965190"/>
          <a:ext cx="0" cy="15227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334645</xdr:rowOff>
    </xdr:from>
    <xdr:ext cx="751840" cy="25908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5934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20320</xdr:rowOff>
    </xdr:from>
    <xdr:to>
      <xdr:col>30</xdr:col>
      <xdr:colOff>25400</xdr:colOff>
      <xdr:row>38</xdr:row>
      <xdr:rowOff>20320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4879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297180</xdr:rowOff>
    </xdr:from>
    <xdr:ext cx="751840" cy="259080"/>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3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40,408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40640</xdr:rowOff>
    </xdr:from>
    <xdr:to>
      <xdr:col>30</xdr:col>
      <xdr:colOff>25400</xdr:colOff>
      <xdr:row>33</xdr:row>
      <xdr:rowOff>40640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59651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137160</xdr:rowOff>
    </xdr:from>
    <xdr:to>
      <xdr:col>29</xdr:col>
      <xdr:colOff>127000</xdr:colOff>
      <xdr:row>35</xdr:row>
      <xdr:rowOff>186690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003800" y="674751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177800</xdr:rowOff>
    </xdr:from>
    <xdr:ext cx="751840" cy="251460"/>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150"/>
          <a:ext cx="75184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205740</xdr:rowOff>
    </xdr:from>
    <xdr:to>
      <xdr:col>29</xdr:col>
      <xdr:colOff>177800</xdr:colOff>
      <xdr:row>35</xdr:row>
      <xdr:rowOff>307975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93980</xdr:rowOff>
    </xdr:from>
    <xdr:to>
      <xdr:col>26</xdr:col>
      <xdr:colOff>50800</xdr:colOff>
      <xdr:row>35</xdr:row>
      <xdr:rowOff>137160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305300" y="670433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201930</xdr:rowOff>
    </xdr:from>
    <xdr:to>
      <xdr:col>26</xdr:col>
      <xdr:colOff>101600</xdr:colOff>
      <xdr:row>35</xdr:row>
      <xdr:rowOff>302260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287655</xdr:rowOff>
    </xdr:from>
    <xdr:ext cx="7366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93980</xdr:rowOff>
    </xdr:from>
    <xdr:to>
      <xdr:col>22</xdr:col>
      <xdr:colOff>114300</xdr:colOff>
      <xdr:row>35</xdr:row>
      <xdr:rowOff>121285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3606800" y="670433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200660</xdr:rowOff>
    </xdr:from>
    <xdr:to>
      <xdr:col>22</xdr:col>
      <xdr:colOff>165100</xdr:colOff>
      <xdr:row>35</xdr:row>
      <xdr:rowOff>300990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286385</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121285</xdr:rowOff>
    </xdr:from>
    <xdr:to>
      <xdr:col>18</xdr:col>
      <xdr:colOff>177800</xdr:colOff>
      <xdr:row>35</xdr:row>
      <xdr:rowOff>210820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2908300" y="6731635"/>
          <a:ext cx="698500" cy="895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201930</xdr:rowOff>
    </xdr:from>
    <xdr:to>
      <xdr:col>19</xdr:col>
      <xdr:colOff>38100</xdr:colOff>
      <xdr:row>35</xdr:row>
      <xdr:rowOff>304165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287655</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236855</xdr:rowOff>
    </xdr:from>
    <xdr:to>
      <xdr:col>15</xdr:col>
      <xdr:colOff>101600</xdr:colOff>
      <xdr:row>35</xdr:row>
      <xdr:rowOff>339090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322580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184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137160</xdr:rowOff>
    </xdr:from>
    <xdr:to>
      <xdr:col>29</xdr:col>
      <xdr:colOff>177800</xdr:colOff>
      <xdr:row>35</xdr:row>
      <xdr:rowOff>238125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7475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323850</xdr:rowOff>
    </xdr:from>
    <xdr:ext cx="751840" cy="25971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91300"/>
          <a:ext cx="751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14,903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86360</xdr:rowOff>
    </xdr:from>
    <xdr:to>
      <xdr:col>26</xdr:col>
      <xdr:colOff>101600</xdr:colOff>
      <xdr:row>35</xdr:row>
      <xdr:rowOff>186690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69671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197485</xdr:rowOff>
    </xdr:from>
    <xdr:ext cx="7366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649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44450</xdr:rowOff>
    </xdr:from>
    <xdr:to>
      <xdr:col>22</xdr:col>
      <xdr:colOff>165100</xdr:colOff>
      <xdr:row>35</xdr:row>
      <xdr:rowOff>145415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6548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156210</xdr:rowOff>
    </xdr:from>
    <xdr:ext cx="762000" cy="25527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69850</xdr:rowOff>
    </xdr:from>
    <xdr:to>
      <xdr:col>19</xdr:col>
      <xdr:colOff>38100</xdr:colOff>
      <xdr:row>35</xdr:row>
      <xdr:rowOff>172085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6802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181610</xdr:rowOff>
    </xdr:from>
    <xdr:ext cx="762000" cy="25273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49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160020</xdr:rowOff>
    </xdr:from>
    <xdr:to>
      <xdr:col>15</xdr:col>
      <xdr:colOff>101600</xdr:colOff>
      <xdr:row>35</xdr:row>
      <xdr:rowOff>262255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770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273050</xdr:rowOff>
    </xdr:from>
    <xdr:ext cx="762000" cy="25273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405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14,156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28,449
28,304
73.32
10,326,567
10,158,331
152,612
6,117,135
10,220,875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64.2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72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547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547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5470" cy="24892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20320</xdr:rowOff>
    </xdr:from>
    <xdr:to>
      <xdr:col>24</xdr:col>
      <xdr:colOff>62865</xdr:colOff>
      <xdr:row>39</xdr:row>
      <xdr:rowOff>126365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270"/>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130175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126365</xdr:rowOff>
    </xdr:from>
    <xdr:to>
      <xdr:col>24</xdr:col>
      <xdr:colOff>152400</xdr:colOff>
      <xdr:row>39</xdr:row>
      <xdr:rowOff>126365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138430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113,277</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20320</xdr:rowOff>
    </xdr:from>
    <xdr:to>
      <xdr:col>24</xdr:col>
      <xdr:colOff>152400</xdr:colOff>
      <xdr:row>31</xdr:row>
      <xdr:rowOff>20320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111125</xdr:rowOff>
    </xdr:from>
    <xdr:to>
      <xdr:col>24</xdr:col>
      <xdr:colOff>63500</xdr:colOff>
      <xdr:row>36</xdr:row>
      <xdr:rowOff>128905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332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166370</xdr:rowOff>
    </xdr:from>
    <xdr:ext cx="534670" cy="25146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8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128905</xdr:rowOff>
    </xdr:from>
    <xdr:to>
      <xdr:col>19</xdr:col>
      <xdr:colOff>177800</xdr:colOff>
      <xdr:row>36</xdr:row>
      <xdr:rowOff>136525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11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22225</xdr:rowOff>
    </xdr:from>
    <xdr:to>
      <xdr:col>20</xdr:col>
      <xdr:colOff>38100</xdr:colOff>
      <xdr:row>37</xdr:row>
      <xdr:rowOff>123825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114935</xdr:rowOff>
    </xdr:from>
    <xdr:ext cx="52451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4585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136525</xdr:rowOff>
    </xdr:from>
    <xdr:to>
      <xdr:col>15</xdr:col>
      <xdr:colOff>50800</xdr:colOff>
      <xdr:row>37</xdr:row>
      <xdr:rowOff>635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87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31750</xdr:rowOff>
    </xdr:from>
    <xdr:to>
      <xdr:col>15</xdr:col>
      <xdr:colOff>101600</xdr:colOff>
      <xdr:row>37</xdr:row>
      <xdr:rowOff>133350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124460</xdr:rowOff>
    </xdr:from>
    <xdr:ext cx="52451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4681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170815</xdr:rowOff>
    </xdr:from>
    <xdr:to>
      <xdr:col>10</xdr:col>
      <xdr:colOff>114300</xdr:colOff>
      <xdr:row>37</xdr:row>
      <xdr:rowOff>635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30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127635</xdr:rowOff>
    </xdr:from>
    <xdr:ext cx="52451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4712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44450</xdr:rowOff>
    </xdr:from>
    <xdr:to>
      <xdr:col>6</xdr:col>
      <xdr:colOff>38100</xdr:colOff>
      <xdr:row>37</xdr:row>
      <xdr:rowOff>146050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137160</xdr:rowOff>
    </xdr:from>
    <xdr:ext cx="52451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80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60325</xdr:rowOff>
    </xdr:from>
    <xdr:to>
      <xdr:col>24</xdr:col>
      <xdr:colOff>114300</xdr:colOff>
      <xdr:row>36</xdr:row>
      <xdr:rowOff>161925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83185</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3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78105</xdr:rowOff>
    </xdr:from>
    <xdr:to>
      <xdr:col>20</xdr:col>
      <xdr:colOff>38100</xdr:colOff>
      <xdr:row>37</xdr:row>
      <xdr:rowOff>8255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24765</xdr:rowOff>
    </xdr:from>
    <xdr:ext cx="52451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0255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86360</xdr:rowOff>
    </xdr:from>
    <xdr:to>
      <xdr:col>15</xdr:col>
      <xdr:colOff>101600</xdr:colOff>
      <xdr:row>37</xdr:row>
      <xdr:rowOff>15875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32385</xdr:rowOff>
    </xdr:from>
    <xdr:ext cx="524510" cy="24892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03313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121285</xdr:rowOff>
    </xdr:from>
    <xdr:to>
      <xdr:col>10</xdr:col>
      <xdr:colOff>165100</xdr:colOff>
      <xdr:row>37</xdr:row>
      <xdr:rowOff>52070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67945</xdr:rowOff>
    </xdr:from>
    <xdr:ext cx="524510"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06869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120650</xdr:rowOff>
    </xdr:from>
    <xdr:to>
      <xdr:col>6</xdr:col>
      <xdr:colOff>38100</xdr:colOff>
      <xdr:row>37</xdr:row>
      <xdr:rowOff>50165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66675</xdr:rowOff>
    </xdr:from>
    <xdr:ext cx="524510" cy="24892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0674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725"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8760" cy="24892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547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547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5470" cy="24892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20955</xdr:rowOff>
    </xdr:from>
    <xdr:to>
      <xdr:col>24</xdr:col>
      <xdr:colOff>62865</xdr:colOff>
      <xdr:row>58</xdr:row>
      <xdr:rowOff>129540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90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133350</xdr:rowOff>
    </xdr:from>
    <xdr:ext cx="534670" cy="25019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4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36,808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129540</xdr:rowOff>
    </xdr:from>
    <xdr:to>
      <xdr:col>24</xdr:col>
      <xdr:colOff>152400</xdr:colOff>
      <xdr:row>58</xdr:row>
      <xdr:rowOff>129540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139065</xdr:rowOff>
    </xdr:from>
    <xdr:ext cx="598805" cy="2590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0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139,868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20955</xdr:rowOff>
    </xdr:from>
    <xdr:to>
      <xdr:col>24</xdr:col>
      <xdr:colOff>152400</xdr:colOff>
      <xdr:row>51</xdr:row>
      <xdr:rowOff>20955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157480</xdr:rowOff>
    </xdr:from>
    <xdr:to>
      <xdr:col>24</xdr:col>
      <xdr:colOff>63500</xdr:colOff>
      <xdr:row>58</xdr:row>
      <xdr:rowOff>40640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013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137160</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114300</xdr:rowOff>
    </xdr:from>
    <xdr:to>
      <xdr:col>24</xdr:col>
      <xdr:colOff>114300</xdr:colOff>
      <xdr:row>57</xdr:row>
      <xdr:rowOff>44450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40640</xdr:rowOff>
    </xdr:from>
    <xdr:to>
      <xdr:col>19</xdr:col>
      <xdr:colOff>177800</xdr:colOff>
      <xdr:row>58</xdr:row>
      <xdr:rowOff>46355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847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109855</xdr:rowOff>
    </xdr:from>
    <xdr:to>
      <xdr:col>20</xdr:col>
      <xdr:colOff>38100</xdr:colOff>
      <xdr:row>57</xdr:row>
      <xdr:rowOff>40640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56515</xdr:rowOff>
    </xdr:from>
    <xdr:ext cx="524510" cy="2584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48626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46355</xdr:rowOff>
    </xdr:from>
    <xdr:to>
      <xdr:col>15</xdr:col>
      <xdr:colOff>50800</xdr:colOff>
      <xdr:row>58</xdr:row>
      <xdr:rowOff>71120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04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151765</xdr:rowOff>
    </xdr:from>
    <xdr:to>
      <xdr:col>15</xdr:col>
      <xdr:colOff>101600</xdr:colOff>
      <xdr:row>57</xdr:row>
      <xdr:rowOff>81915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98425</xdr:rowOff>
    </xdr:from>
    <xdr:ext cx="524510" cy="25082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5281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35560</xdr:rowOff>
    </xdr:from>
    <xdr:to>
      <xdr:col>10</xdr:col>
      <xdr:colOff>114300</xdr:colOff>
      <xdr:row>58</xdr:row>
      <xdr:rowOff>71120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796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147955</xdr:rowOff>
    </xdr:from>
    <xdr:to>
      <xdr:col>10</xdr:col>
      <xdr:colOff>165100</xdr:colOff>
      <xdr:row>57</xdr:row>
      <xdr:rowOff>78105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94615</xdr:rowOff>
    </xdr:from>
    <xdr:ext cx="52451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5243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35560</xdr:rowOff>
    </xdr:from>
    <xdr:to>
      <xdr:col>6</xdr:col>
      <xdr:colOff>38100</xdr:colOff>
      <xdr:row>57</xdr:row>
      <xdr:rowOff>137160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153670</xdr:rowOff>
    </xdr:from>
    <xdr:ext cx="52451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5834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106680</xdr:rowOff>
    </xdr:from>
    <xdr:to>
      <xdr:col>24</xdr:col>
      <xdr:colOff>114300</xdr:colOff>
      <xdr:row>58</xdr:row>
      <xdr:rowOff>36830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85090</xdr:rowOff>
    </xdr:from>
    <xdr:ext cx="53467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161290</xdr:rowOff>
    </xdr:from>
    <xdr:to>
      <xdr:col>20</xdr:col>
      <xdr:colOff>38100</xdr:colOff>
      <xdr:row>58</xdr:row>
      <xdr:rowOff>91440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82550</xdr:rowOff>
    </xdr:from>
    <xdr:ext cx="52451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10026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167005</xdr:rowOff>
    </xdr:from>
    <xdr:to>
      <xdr:col>15</xdr:col>
      <xdr:colOff>101600</xdr:colOff>
      <xdr:row>58</xdr:row>
      <xdr:rowOff>97790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88265</xdr:rowOff>
    </xdr:from>
    <xdr:ext cx="524510" cy="24955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100323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20320</xdr:rowOff>
    </xdr:from>
    <xdr:to>
      <xdr:col>10</xdr:col>
      <xdr:colOff>165100</xdr:colOff>
      <xdr:row>58</xdr:row>
      <xdr:rowOff>121920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113030</xdr:rowOff>
    </xdr:from>
    <xdr:ext cx="52451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100571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156210</xdr:rowOff>
    </xdr:from>
    <xdr:to>
      <xdr:col>6</xdr:col>
      <xdr:colOff>38100</xdr:colOff>
      <xdr:row>58</xdr:row>
      <xdr:rowOff>86360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77470</xdr:rowOff>
    </xdr:from>
    <xdr:ext cx="524510" cy="24892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100215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725" cy="21717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38760" cy="24892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2562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4892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113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20955</xdr:rowOff>
    </xdr:from>
    <xdr:to>
      <xdr:col>24</xdr:col>
      <xdr:colOff>62865</xdr:colOff>
      <xdr:row>78</xdr:row>
      <xdr:rowOff>9525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90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13335</xdr:rowOff>
    </xdr:from>
    <xdr:ext cx="378460" cy="259080"/>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139065</xdr:rowOff>
    </xdr:from>
    <xdr:ext cx="534670"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21,078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20955</xdr:rowOff>
    </xdr:from>
    <xdr:to>
      <xdr:col>24</xdr:col>
      <xdr:colOff>152400</xdr:colOff>
      <xdr:row>71</xdr:row>
      <xdr:rowOff>20955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48895</xdr:rowOff>
    </xdr:from>
    <xdr:to>
      <xdr:col>24</xdr:col>
      <xdr:colOff>63500</xdr:colOff>
      <xdr:row>77</xdr:row>
      <xdr:rowOff>81280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054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133985</xdr:rowOff>
    </xdr:from>
    <xdr:ext cx="469900" cy="24955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73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111125</xdr:rowOff>
    </xdr:from>
    <xdr:to>
      <xdr:col>24</xdr:col>
      <xdr:colOff>114300</xdr:colOff>
      <xdr:row>77</xdr:row>
      <xdr:rowOff>41275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66675</xdr:rowOff>
    </xdr:from>
    <xdr:to>
      <xdr:col>19</xdr:col>
      <xdr:colOff>177800</xdr:colOff>
      <xdr:row>77</xdr:row>
      <xdr:rowOff>81280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683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104775</xdr:rowOff>
    </xdr:from>
    <xdr:to>
      <xdr:col>20</xdr:col>
      <xdr:colOff>38100</xdr:colOff>
      <xdr:row>77</xdr:row>
      <xdr:rowOff>34925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52070</xdr:rowOff>
    </xdr:from>
    <xdr:ext cx="459740" cy="25146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350" y="1291082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41910</xdr:rowOff>
    </xdr:from>
    <xdr:to>
      <xdr:col>15</xdr:col>
      <xdr:colOff>50800</xdr:colOff>
      <xdr:row>77</xdr:row>
      <xdr:rowOff>66675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435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99695</xdr:rowOff>
    </xdr:from>
    <xdr:to>
      <xdr:col>15</xdr:col>
      <xdr:colOff>101600</xdr:colOff>
      <xdr:row>77</xdr:row>
      <xdr:rowOff>29845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46355</xdr:rowOff>
    </xdr:from>
    <xdr:ext cx="459740"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350" y="1290510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41910</xdr:rowOff>
    </xdr:from>
    <xdr:to>
      <xdr:col>10</xdr:col>
      <xdr:colOff>114300</xdr:colOff>
      <xdr:row>77</xdr:row>
      <xdr:rowOff>72390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435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118110</xdr:rowOff>
    </xdr:from>
    <xdr:to>
      <xdr:col>10</xdr:col>
      <xdr:colOff>165100</xdr:colOff>
      <xdr:row>77</xdr:row>
      <xdr:rowOff>48260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64770</xdr:rowOff>
    </xdr:from>
    <xdr:ext cx="459740" cy="25019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350" y="1292352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64135</xdr:rowOff>
    </xdr:from>
    <xdr:ext cx="459740" cy="25082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350" y="1292288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169545</xdr:rowOff>
    </xdr:from>
    <xdr:to>
      <xdr:col>24</xdr:col>
      <xdr:colOff>114300</xdr:colOff>
      <xdr:row>77</xdr:row>
      <xdr:rowOff>99695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147955</xdr:rowOff>
    </xdr:from>
    <xdr:ext cx="469900" cy="2584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8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30480</xdr:rowOff>
    </xdr:from>
    <xdr:to>
      <xdr:col>20</xdr:col>
      <xdr:colOff>38100</xdr:colOff>
      <xdr:row>77</xdr:row>
      <xdr:rowOff>132080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123190</xdr:rowOff>
    </xdr:from>
    <xdr:ext cx="459740" cy="24892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350" y="1332484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15875</xdr:rowOff>
    </xdr:from>
    <xdr:to>
      <xdr:col>15</xdr:col>
      <xdr:colOff>101600</xdr:colOff>
      <xdr:row>77</xdr:row>
      <xdr:rowOff>117475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109220</xdr:rowOff>
    </xdr:from>
    <xdr:ext cx="459740" cy="25146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350" y="133108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162560</xdr:rowOff>
    </xdr:from>
    <xdr:to>
      <xdr:col>10</xdr:col>
      <xdr:colOff>165100</xdr:colOff>
      <xdr:row>77</xdr:row>
      <xdr:rowOff>92710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83820</xdr:rowOff>
    </xdr:from>
    <xdr:ext cx="45974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350" y="132854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21590</xdr:rowOff>
    </xdr:from>
    <xdr:to>
      <xdr:col>6</xdr:col>
      <xdr:colOff>38100</xdr:colOff>
      <xdr:row>77</xdr:row>
      <xdr:rowOff>123190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114300</xdr:rowOff>
    </xdr:from>
    <xdr:ext cx="45974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350" y="133159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725" cy="21717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5470" cy="25146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951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5470"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547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5470" cy="24892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151130</xdr:rowOff>
    </xdr:from>
    <xdr:to>
      <xdr:col>24</xdr:col>
      <xdr:colOff>62865</xdr:colOff>
      <xdr:row>99</xdr:row>
      <xdr:rowOff>106680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63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110490</xdr:rowOff>
    </xdr:from>
    <xdr:ext cx="534670" cy="25019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0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97790</xdr:rowOff>
    </xdr:from>
    <xdr:ext cx="598805" cy="25146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131,302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151130</xdr:rowOff>
    </xdr:from>
    <xdr:to>
      <xdr:col>24</xdr:col>
      <xdr:colOff>152400</xdr:colOff>
      <xdr:row>90</xdr:row>
      <xdr:rowOff>151130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144145</xdr:rowOff>
    </xdr:from>
    <xdr:to>
      <xdr:col>24</xdr:col>
      <xdr:colOff>63500</xdr:colOff>
      <xdr:row>95</xdr:row>
      <xdr:rowOff>78105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60445"/>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26035</xdr:rowOff>
    </xdr:from>
    <xdr:ext cx="534670"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47625</xdr:rowOff>
    </xdr:from>
    <xdr:to>
      <xdr:col>24</xdr:col>
      <xdr:colOff>114300</xdr:colOff>
      <xdr:row>96</xdr:row>
      <xdr:rowOff>149225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52070</xdr:rowOff>
    </xdr:from>
    <xdr:to>
      <xdr:col>19</xdr:col>
      <xdr:colOff>177800</xdr:colOff>
      <xdr:row>95</xdr:row>
      <xdr:rowOff>78105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3398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106045</xdr:rowOff>
    </xdr:from>
    <xdr:to>
      <xdr:col>20</xdr:col>
      <xdr:colOff>38100</xdr:colOff>
      <xdr:row>97</xdr:row>
      <xdr:rowOff>36195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27305</xdr:rowOff>
    </xdr:from>
    <xdr:ext cx="524510"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29965" y="166579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52070</xdr:rowOff>
    </xdr:from>
    <xdr:to>
      <xdr:col>15</xdr:col>
      <xdr:colOff>50800</xdr:colOff>
      <xdr:row>95</xdr:row>
      <xdr:rowOff>130175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3982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109220</xdr:rowOff>
    </xdr:from>
    <xdr:to>
      <xdr:col>15</xdr:col>
      <xdr:colOff>101600</xdr:colOff>
      <xdr:row>97</xdr:row>
      <xdr:rowOff>39370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30480</xdr:rowOff>
    </xdr:from>
    <xdr:ext cx="524510" cy="25019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66113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130175</xdr:rowOff>
    </xdr:from>
    <xdr:to>
      <xdr:col>10</xdr:col>
      <xdr:colOff>114300</xdr:colOff>
      <xdr:row>96</xdr:row>
      <xdr:rowOff>4445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179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147955</xdr:rowOff>
    </xdr:from>
    <xdr:to>
      <xdr:col>10</xdr:col>
      <xdr:colOff>165100</xdr:colOff>
      <xdr:row>97</xdr:row>
      <xdr:rowOff>78105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69850</xdr:rowOff>
    </xdr:from>
    <xdr:ext cx="52451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7005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69215</xdr:rowOff>
    </xdr:from>
    <xdr:to>
      <xdr:col>6</xdr:col>
      <xdr:colOff>38100</xdr:colOff>
      <xdr:row>97</xdr:row>
      <xdr:rowOff>170815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161925</xdr:rowOff>
    </xdr:from>
    <xdr:ext cx="52451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7925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94</xdr:row>
      <xdr:rowOff>93345</xdr:rowOff>
    </xdr:from>
    <xdr:to>
      <xdr:col>24</xdr:col>
      <xdr:colOff>114300</xdr:colOff>
      <xdr:row>95</xdr:row>
      <xdr:rowOff>23495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116205</xdr:rowOff>
    </xdr:from>
    <xdr:ext cx="534670"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61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27305</xdr:rowOff>
    </xdr:from>
    <xdr:to>
      <xdr:col>20</xdr:col>
      <xdr:colOff>38100</xdr:colOff>
      <xdr:row>95</xdr:row>
      <xdr:rowOff>128905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145415</xdr:rowOff>
    </xdr:from>
    <xdr:ext cx="524510" cy="24955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60902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1270</xdr:rowOff>
    </xdr:from>
    <xdr:to>
      <xdr:col>15</xdr:col>
      <xdr:colOff>101600</xdr:colOff>
      <xdr:row>95</xdr:row>
      <xdr:rowOff>102870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119380</xdr:rowOff>
    </xdr:from>
    <xdr:ext cx="52451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60642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79375</xdr:rowOff>
    </xdr:from>
    <xdr:to>
      <xdr:col>10</xdr:col>
      <xdr:colOff>165100</xdr:colOff>
      <xdr:row>96</xdr:row>
      <xdr:rowOff>9525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26035</xdr:rowOff>
    </xdr:from>
    <xdr:ext cx="52451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61423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125095</xdr:rowOff>
    </xdr:from>
    <xdr:to>
      <xdr:col>6</xdr:col>
      <xdr:colOff>38100</xdr:colOff>
      <xdr:row>96</xdr:row>
      <xdr:rowOff>55245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71755</xdr:rowOff>
    </xdr:from>
    <xdr:ext cx="52451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61880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725" cy="21717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8760"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5470"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337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5470"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010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5470" cy="24892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65405</xdr:rowOff>
    </xdr:from>
    <xdr:to>
      <xdr:col>54</xdr:col>
      <xdr:colOff>189865</xdr:colOff>
      <xdr:row>38</xdr:row>
      <xdr:rowOff>129540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90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133350</xdr:rowOff>
    </xdr:from>
    <xdr:ext cx="534670" cy="250190"/>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4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12,927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129540</xdr:rowOff>
    </xdr:from>
    <xdr:to>
      <xdr:col>55</xdr:col>
      <xdr:colOff>88900</xdr:colOff>
      <xdr:row>38</xdr:row>
      <xdr:rowOff>129540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12065</xdr:rowOff>
    </xdr:from>
    <xdr:ext cx="598805" cy="259080"/>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144,833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65405</xdr:rowOff>
    </xdr:from>
    <xdr:to>
      <xdr:col>55</xdr:col>
      <xdr:colOff>88900</xdr:colOff>
      <xdr:row>30</xdr:row>
      <xdr:rowOff>65405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118110</xdr:rowOff>
    </xdr:from>
    <xdr:to>
      <xdr:col>55</xdr:col>
      <xdr:colOff>0</xdr:colOff>
      <xdr:row>37</xdr:row>
      <xdr:rowOff>64135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9031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89535</xdr:rowOff>
    </xdr:from>
    <xdr:ext cx="534670" cy="248920"/>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28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66675</xdr:rowOff>
    </xdr:from>
    <xdr:to>
      <xdr:col>55</xdr:col>
      <xdr:colOff>50800</xdr:colOff>
      <xdr:row>36</xdr:row>
      <xdr:rowOff>168275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64135</xdr:rowOff>
    </xdr:from>
    <xdr:to>
      <xdr:col>50</xdr:col>
      <xdr:colOff>114300</xdr:colOff>
      <xdr:row>37</xdr:row>
      <xdr:rowOff>65405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077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73025</xdr:rowOff>
    </xdr:from>
    <xdr:to>
      <xdr:col>50</xdr:col>
      <xdr:colOff>165100</xdr:colOff>
      <xdr:row>37</xdr:row>
      <xdr:rowOff>3175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19685</xdr:rowOff>
    </xdr:from>
    <xdr:ext cx="524510" cy="24955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1965" y="60204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65405</xdr:rowOff>
    </xdr:from>
    <xdr:to>
      <xdr:col>45</xdr:col>
      <xdr:colOff>177800</xdr:colOff>
      <xdr:row>37</xdr:row>
      <xdr:rowOff>81915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090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92710</xdr:rowOff>
    </xdr:from>
    <xdr:to>
      <xdr:col>46</xdr:col>
      <xdr:colOff>38100</xdr:colOff>
      <xdr:row>37</xdr:row>
      <xdr:rowOff>22860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39370</xdr:rowOff>
    </xdr:from>
    <xdr:ext cx="52451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2965" y="60401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81915</xdr:rowOff>
    </xdr:from>
    <xdr:to>
      <xdr:col>41</xdr:col>
      <xdr:colOff>50800</xdr:colOff>
      <xdr:row>37</xdr:row>
      <xdr:rowOff>90170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255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66040</xdr:rowOff>
    </xdr:from>
    <xdr:to>
      <xdr:col>41</xdr:col>
      <xdr:colOff>101600</xdr:colOff>
      <xdr:row>36</xdr:row>
      <xdr:rowOff>167640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12700</xdr:rowOff>
    </xdr:from>
    <xdr:ext cx="52451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3965" y="60134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106045</xdr:rowOff>
    </xdr:from>
    <xdr:to>
      <xdr:col>36</xdr:col>
      <xdr:colOff>165100</xdr:colOff>
      <xdr:row>37</xdr:row>
      <xdr:rowOff>36195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52705</xdr:rowOff>
    </xdr:from>
    <xdr:ext cx="524510" cy="25082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4965" y="605345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67310</xdr:rowOff>
    </xdr:from>
    <xdr:to>
      <xdr:col>55</xdr:col>
      <xdr:colOff>50800</xdr:colOff>
      <xdr:row>36</xdr:row>
      <xdr:rowOff>168910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45720</xdr:rowOff>
    </xdr:from>
    <xdr:ext cx="534670" cy="259080"/>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1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13335</xdr:rowOff>
    </xdr:from>
    <xdr:to>
      <xdr:col>50</xdr:col>
      <xdr:colOff>165100</xdr:colOff>
      <xdr:row>37</xdr:row>
      <xdr:rowOff>114935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106045</xdr:rowOff>
    </xdr:from>
    <xdr:ext cx="52451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1965" y="64496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14605</xdr:rowOff>
    </xdr:from>
    <xdr:to>
      <xdr:col>46</xdr:col>
      <xdr:colOff>38100</xdr:colOff>
      <xdr:row>37</xdr:row>
      <xdr:rowOff>116205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107950</xdr:rowOff>
    </xdr:from>
    <xdr:ext cx="52451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2965" y="64516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31115</xdr:rowOff>
    </xdr:from>
    <xdr:to>
      <xdr:col>41</xdr:col>
      <xdr:colOff>101600</xdr:colOff>
      <xdr:row>37</xdr:row>
      <xdr:rowOff>132715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123825</xdr:rowOff>
    </xdr:from>
    <xdr:ext cx="524510" cy="24892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3965" y="646747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132080</xdr:rowOff>
    </xdr:from>
    <xdr:ext cx="524510" cy="25146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4965" y="64757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725" cy="21717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8760" cy="24892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5470" cy="24892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5470" cy="24892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5470" cy="24892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5470" cy="24892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85090</xdr:rowOff>
    </xdr:from>
    <xdr:to>
      <xdr:col>54</xdr:col>
      <xdr:colOff>189865</xdr:colOff>
      <xdr:row>58</xdr:row>
      <xdr:rowOff>123825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59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127635</xdr:rowOff>
    </xdr:from>
    <xdr:ext cx="469900" cy="259080"/>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123825</xdr:rowOff>
    </xdr:from>
    <xdr:to>
      <xdr:col>55</xdr:col>
      <xdr:colOff>88900</xdr:colOff>
      <xdr:row>58</xdr:row>
      <xdr:rowOff>123825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31750</xdr:rowOff>
    </xdr:from>
    <xdr:ext cx="598805" cy="248920"/>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28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623,768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85090</xdr:rowOff>
    </xdr:from>
    <xdr:to>
      <xdr:col>55</xdr:col>
      <xdr:colOff>88900</xdr:colOff>
      <xdr:row>50</xdr:row>
      <xdr:rowOff>85090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70485</xdr:rowOff>
    </xdr:from>
    <xdr:to>
      <xdr:col>55</xdr:col>
      <xdr:colOff>0</xdr:colOff>
      <xdr:row>58</xdr:row>
      <xdr:rowOff>78105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1458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166370</xdr:rowOff>
    </xdr:from>
    <xdr:ext cx="534670" cy="251460"/>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143510</xdr:rowOff>
    </xdr:from>
    <xdr:to>
      <xdr:col>55</xdr:col>
      <xdr:colOff>50800</xdr:colOff>
      <xdr:row>58</xdr:row>
      <xdr:rowOff>73025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30480</xdr:rowOff>
    </xdr:from>
    <xdr:to>
      <xdr:col>50</xdr:col>
      <xdr:colOff>114300</xdr:colOff>
      <xdr:row>58</xdr:row>
      <xdr:rowOff>70485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745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151765</xdr:rowOff>
    </xdr:from>
    <xdr:to>
      <xdr:col>50</xdr:col>
      <xdr:colOff>165100</xdr:colOff>
      <xdr:row>58</xdr:row>
      <xdr:rowOff>81915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98425</xdr:rowOff>
    </xdr:from>
    <xdr:ext cx="524510" cy="25082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1965" y="969962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30480</xdr:rowOff>
    </xdr:from>
    <xdr:to>
      <xdr:col>45</xdr:col>
      <xdr:colOff>177800</xdr:colOff>
      <xdr:row>58</xdr:row>
      <xdr:rowOff>45085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745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140970</xdr:rowOff>
    </xdr:from>
    <xdr:to>
      <xdr:col>46</xdr:col>
      <xdr:colOff>38100</xdr:colOff>
      <xdr:row>58</xdr:row>
      <xdr:rowOff>71120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87630</xdr:rowOff>
    </xdr:from>
    <xdr:ext cx="524510" cy="25019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2965" y="968883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1905</xdr:rowOff>
    </xdr:from>
    <xdr:to>
      <xdr:col>41</xdr:col>
      <xdr:colOff>50800</xdr:colOff>
      <xdr:row>58</xdr:row>
      <xdr:rowOff>45085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460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151130</xdr:rowOff>
    </xdr:from>
    <xdr:to>
      <xdr:col>41</xdr:col>
      <xdr:colOff>101600</xdr:colOff>
      <xdr:row>58</xdr:row>
      <xdr:rowOff>81280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97790</xdr:rowOff>
    </xdr:from>
    <xdr:ext cx="524510" cy="25146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3965" y="96989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146050</xdr:rowOff>
    </xdr:from>
    <xdr:to>
      <xdr:col>36</xdr:col>
      <xdr:colOff>165100</xdr:colOff>
      <xdr:row>58</xdr:row>
      <xdr:rowOff>76200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67310</xdr:rowOff>
    </xdr:from>
    <xdr:ext cx="52451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4965" y="100114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27305</xdr:rowOff>
    </xdr:from>
    <xdr:to>
      <xdr:col>55</xdr:col>
      <xdr:colOff>50800</xdr:colOff>
      <xdr:row>58</xdr:row>
      <xdr:rowOff>128905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121285</xdr:rowOff>
    </xdr:from>
    <xdr:ext cx="534670" cy="25082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39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19685</xdr:rowOff>
    </xdr:from>
    <xdr:to>
      <xdr:col>50</xdr:col>
      <xdr:colOff>165100</xdr:colOff>
      <xdr:row>58</xdr:row>
      <xdr:rowOff>121285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112395</xdr:rowOff>
    </xdr:from>
    <xdr:ext cx="524510" cy="24892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1965" y="1005649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151130</xdr:rowOff>
    </xdr:from>
    <xdr:to>
      <xdr:col>46</xdr:col>
      <xdr:colOff>38100</xdr:colOff>
      <xdr:row>58</xdr:row>
      <xdr:rowOff>81280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72390</xdr:rowOff>
    </xdr:from>
    <xdr:ext cx="52451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2965" y="100164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166370</xdr:rowOff>
    </xdr:from>
    <xdr:to>
      <xdr:col>41</xdr:col>
      <xdr:colOff>101600</xdr:colOff>
      <xdr:row>58</xdr:row>
      <xdr:rowOff>95885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86995</xdr:rowOff>
    </xdr:from>
    <xdr:ext cx="524510" cy="25082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3965" y="1003109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122555</xdr:rowOff>
    </xdr:from>
    <xdr:to>
      <xdr:col>36</xdr:col>
      <xdr:colOff>165100</xdr:colOff>
      <xdr:row>58</xdr:row>
      <xdr:rowOff>52705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69215</xdr:rowOff>
    </xdr:from>
    <xdr:ext cx="524510"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4965" y="96704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725" cy="21717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8760" cy="24892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5470" cy="24892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2913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5470" cy="24892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2456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5470" cy="24892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1998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5470" cy="24892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50800</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7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164465</xdr:rowOff>
    </xdr:from>
    <xdr:ext cx="249555" cy="259080"/>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168910</xdr:rowOff>
    </xdr:from>
    <xdr:ext cx="598805" cy="248920"/>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89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563,824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50800</xdr:rowOff>
    </xdr:from>
    <xdr:to>
      <xdr:col>55</xdr:col>
      <xdr:colOff>88900</xdr:colOff>
      <xdr:row>71</xdr:row>
      <xdr:rowOff>50800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138430</xdr:rowOff>
    </xdr:from>
    <xdr:to>
      <xdr:col>55</xdr:col>
      <xdr:colOff>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115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81915</xdr:rowOff>
    </xdr:from>
    <xdr:ext cx="534670" cy="259080"/>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59055</xdr:rowOff>
    </xdr:from>
    <xdr:to>
      <xdr:col>55</xdr:col>
      <xdr:colOff>50800</xdr:colOff>
      <xdr:row>78</xdr:row>
      <xdr:rowOff>160655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137160</xdr:rowOff>
    </xdr:from>
    <xdr:to>
      <xdr:col>50</xdr:col>
      <xdr:colOff>114300</xdr:colOff>
      <xdr:row>78</xdr:row>
      <xdr:rowOff>138430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10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53340</xdr:rowOff>
    </xdr:from>
    <xdr:to>
      <xdr:col>50</xdr:col>
      <xdr:colOff>165100</xdr:colOff>
      <xdr:row>78</xdr:row>
      <xdr:rowOff>154940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0</xdr:rowOff>
    </xdr:from>
    <xdr:ext cx="524510"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1965" y="13201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130810</xdr:rowOff>
    </xdr:from>
    <xdr:to>
      <xdr:col>45</xdr:col>
      <xdr:colOff>177800</xdr:colOff>
      <xdr:row>78</xdr:row>
      <xdr:rowOff>137160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039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53340</xdr:rowOff>
    </xdr:from>
    <xdr:to>
      <xdr:col>46</xdr:col>
      <xdr:colOff>38100</xdr:colOff>
      <xdr:row>78</xdr:row>
      <xdr:rowOff>154940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0</xdr:rowOff>
    </xdr:from>
    <xdr:ext cx="52451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2965" y="13201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34290</xdr:rowOff>
    </xdr:from>
    <xdr:to>
      <xdr:col>41</xdr:col>
      <xdr:colOff>50800</xdr:colOff>
      <xdr:row>78</xdr:row>
      <xdr:rowOff>130810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073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53975</xdr:rowOff>
    </xdr:from>
    <xdr:to>
      <xdr:col>41</xdr:col>
      <xdr:colOff>101600</xdr:colOff>
      <xdr:row>78</xdr:row>
      <xdr:rowOff>155575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635</xdr:rowOff>
    </xdr:from>
    <xdr:ext cx="52451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3965" y="132022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33655</xdr:rowOff>
    </xdr:from>
    <xdr:to>
      <xdr:col>36</xdr:col>
      <xdr:colOff>165100</xdr:colOff>
      <xdr:row>78</xdr:row>
      <xdr:rowOff>135255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126365</xdr:rowOff>
    </xdr:from>
    <xdr:ext cx="52451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4965" y="134994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37465</xdr:rowOff>
    </xdr:from>
    <xdr:ext cx="249555" cy="259080"/>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87630</xdr:rowOff>
    </xdr:from>
    <xdr:to>
      <xdr:col>50</xdr:col>
      <xdr:colOff>165100</xdr:colOff>
      <xdr:row>79</xdr:row>
      <xdr:rowOff>17780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8890</xdr:rowOff>
    </xdr:from>
    <xdr:ext cx="378460" cy="24892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70" y="135534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86360</xdr:rowOff>
    </xdr:from>
    <xdr:to>
      <xdr:col>46</xdr:col>
      <xdr:colOff>38100</xdr:colOff>
      <xdr:row>79</xdr:row>
      <xdr:rowOff>16510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7620</xdr:rowOff>
    </xdr:from>
    <xdr:ext cx="459740" cy="25019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350" y="1355217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80010</xdr:rowOff>
    </xdr:from>
    <xdr:to>
      <xdr:col>41</xdr:col>
      <xdr:colOff>101600</xdr:colOff>
      <xdr:row>79</xdr:row>
      <xdr:rowOff>10160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1270</xdr:rowOff>
    </xdr:from>
    <xdr:ext cx="45974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350" y="135458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154940</xdr:rowOff>
    </xdr:from>
    <xdr:to>
      <xdr:col>36</xdr:col>
      <xdr:colOff>165100</xdr:colOff>
      <xdr:row>78</xdr:row>
      <xdr:rowOff>85090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101600</xdr:rowOff>
    </xdr:from>
    <xdr:ext cx="52451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4965" y="131318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725" cy="21717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8760" cy="2590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5470" cy="24892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611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5470"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547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5470" cy="24892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158115</xdr:rowOff>
    </xdr:from>
    <xdr:to>
      <xdr:col>54</xdr:col>
      <xdr:colOff>189865</xdr:colOff>
      <xdr:row>99</xdr:row>
      <xdr:rowOff>22225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60065"/>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26035</xdr:rowOff>
    </xdr:from>
    <xdr:ext cx="469900" cy="259080"/>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22225</xdr:rowOff>
    </xdr:from>
    <xdr:to>
      <xdr:col>55</xdr:col>
      <xdr:colOff>88900</xdr:colOff>
      <xdr:row>99</xdr:row>
      <xdr:rowOff>22225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104775</xdr:rowOff>
    </xdr:from>
    <xdr:ext cx="598805" cy="259080"/>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165,101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158115</xdr:rowOff>
    </xdr:from>
    <xdr:to>
      <xdr:col>55</xdr:col>
      <xdr:colOff>88900</xdr:colOff>
      <xdr:row>91</xdr:row>
      <xdr:rowOff>158115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6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59690</xdr:rowOff>
    </xdr:from>
    <xdr:to>
      <xdr:col>55</xdr:col>
      <xdr:colOff>0</xdr:colOff>
      <xdr:row>98</xdr:row>
      <xdr:rowOff>69215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617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135890</xdr:rowOff>
    </xdr:from>
    <xdr:ext cx="534670" cy="259080"/>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113030</xdr:rowOff>
    </xdr:from>
    <xdr:to>
      <xdr:col>55</xdr:col>
      <xdr:colOff>50800</xdr:colOff>
      <xdr:row>98</xdr:row>
      <xdr:rowOff>43180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12065</xdr:rowOff>
    </xdr:from>
    <xdr:to>
      <xdr:col>50</xdr:col>
      <xdr:colOff>114300</xdr:colOff>
      <xdr:row>98</xdr:row>
      <xdr:rowOff>69215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1416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157480</xdr:rowOff>
    </xdr:from>
    <xdr:to>
      <xdr:col>50</xdr:col>
      <xdr:colOff>165100</xdr:colOff>
      <xdr:row>98</xdr:row>
      <xdr:rowOff>87630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104140</xdr:rowOff>
    </xdr:from>
    <xdr:ext cx="52451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1965" y="165633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130175</xdr:rowOff>
    </xdr:from>
    <xdr:to>
      <xdr:col>45</xdr:col>
      <xdr:colOff>177800</xdr:colOff>
      <xdr:row>98</xdr:row>
      <xdr:rowOff>12065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6082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132080</xdr:rowOff>
    </xdr:from>
    <xdr:to>
      <xdr:col>46</xdr:col>
      <xdr:colOff>38100</xdr:colOff>
      <xdr:row>98</xdr:row>
      <xdr:rowOff>61595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78105</xdr:rowOff>
    </xdr:from>
    <xdr:ext cx="524510" cy="24892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2965" y="165373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130175</xdr:rowOff>
    </xdr:from>
    <xdr:to>
      <xdr:col>41</xdr:col>
      <xdr:colOff>50800</xdr:colOff>
      <xdr:row>98</xdr:row>
      <xdr:rowOff>168275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6082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152400</xdr:rowOff>
    </xdr:from>
    <xdr:to>
      <xdr:col>41</xdr:col>
      <xdr:colOff>101600</xdr:colOff>
      <xdr:row>98</xdr:row>
      <xdr:rowOff>82550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73660</xdr:rowOff>
    </xdr:from>
    <xdr:ext cx="52451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3965" y="168757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29210</xdr:rowOff>
    </xdr:from>
    <xdr:to>
      <xdr:col>36</xdr:col>
      <xdr:colOff>165100</xdr:colOff>
      <xdr:row>98</xdr:row>
      <xdr:rowOff>130175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146685</xdr:rowOff>
    </xdr:from>
    <xdr:ext cx="524510" cy="24892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4965" y="166058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8890</xdr:rowOff>
    </xdr:from>
    <xdr:to>
      <xdr:col>55</xdr:col>
      <xdr:colOff>50800</xdr:colOff>
      <xdr:row>98</xdr:row>
      <xdr:rowOff>110490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158750</xdr:rowOff>
    </xdr:from>
    <xdr:ext cx="534670" cy="259080"/>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18415</xdr:rowOff>
    </xdr:from>
    <xdr:to>
      <xdr:col>50</xdr:col>
      <xdr:colOff>165100</xdr:colOff>
      <xdr:row>98</xdr:row>
      <xdr:rowOff>120650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111125</xdr:rowOff>
    </xdr:from>
    <xdr:ext cx="524510" cy="24955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1965" y="1691322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132715</xdr:rowOff>
    </xdr:from>
    <xdr:to>
      <xdr:col>46</xdr:col>
      <xdr:colOff>38100</xdr:colOff>
      <xdr:row>98</xdr:row>
      <xdr:rowOff>63500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53975</xdr:rowOff>
    </xdr:from>
    <xdr:ext cx="524510" cy="24955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2965" y="1685607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26035</xdr:rowOff>
    </xdr:from>
    <xdr:ext cx="52451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3965" y="164852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117475</xdr:rowOff>
    </xdr:from>
    <xdr:to>
      <xdr:col>36</xdr:col>
      <xdr:colOff>165100</xdr:colOff>
      <xdr:row>99</xdr:row>
      <xdr:rowOff>47625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38735</xdr:rowOff>
    </xdr:from>
    <xdr:ext cx="45974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350" y="1701228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725" cy="21717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8760"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85470"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370" y="6207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5470" cy="24892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370" y="5826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85470"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370" y="544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5470"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5470" cy="24892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166370</xdr:rowOff>
    </xdr:from>
    <xdr:to>
      <xdr:col>85</xdr:col>
      <xdr:colOff>126365</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91440</xdr:rowOff>
    </xdr:from>
    <xdr:ext cx="249555" cy="259080"/>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113030</xdr:rowOff>
    </xdr:from>
    <xdr:ext cx="598805" cy="259080"/>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418,006</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166370</xdr:rowOff>
    </xdr:from>
    <xdr:to>
      <xdr:col>86</xdr:col>
      <xdr:colOff>25400</xdr:colOff>
      <xdr:row>29</xdr:row>
      <xdr:rowOff>166370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43815</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8890</xdr:rowOff>
    </xdr:from>
    <xdr:ext cx="469900" cy="248920"/>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157480</xdr:rowOff>
    </xdr:from>
    <xdr:to>
      <xdr:col>85</xdr:col>
      <xdr:colOff>177800</xdr:colOff>
      <xdr:row>39</xdr:row>
      <xdr:rowOff>87630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43180</xdr:rowOff>
    </xdr:from>
    <xdr:to>
      <xdr:col>81</xdr:col>
      <xdr:colOff>50800</xdr:colOff>
      <xdr:row>39</xdr:row>
      <xdr:rowOff>43815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9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159385</xdr:rowOff>
    </xdr:from>
    <xdr:to>
      <xdr:col>81</xdr:col>
      <xdr:colOff>101600</xdr:colOff>
      <xdr:row>39</xdr:row>
      <xdr:rowOff>89535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106045</xdr:rowOff>
    </xdr:from>
    <xdr:ext cx="459740"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350" y="64496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41910</xdr:rowOff>
    </xdr:from>
    <xdr:to>
      <xdr:col>76</xdr:col>
      <xdr:colOff>114300</xdr:colOff>
      <xdr:row>39</xdr:row>
      <xdr:rowOff>43180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84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109220</xdr:rowOff>
    </xdr:from>
    <xdr:ext cx="378460" cy="25146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70" y="6452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41910</xdr:rowOff>
    </xdr:from>
    <xdr:to>
      <xdr:col>71</xdr:col>
      <xdr:colOff>177800</xdr:colOff>
      <xdr:row>39</xdr:row>
      <xdr:rowOff>43180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84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158115</xdr:rowOff>
    </xdr:from>
    <xdr:to>
      <xdr:col>72</xdr:col>
      <xdr:colOff>38100</xdr:colOff>
      <xdr:row>39</xdr:row>
      <xdr:rowOff>88265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104775</xdr:rowOff>
    </xdr:from>
    <xdr:ext cx="45974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350" y="64484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161290</xdr:rowOff>
    </xdr:from>
    <xdr:to>
      <xdr:col>67</xdr:col>
      <xdr:colOff>101600</xdr:colOff>
      <xdr:row>39</xdr:row>
      <xdr:rowOff>91440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107950</xdr:rowOff>
    </xdr:from>
    <xdr:ext cx="37846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7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135890</xdr:rowOff>
    </xdr:from>
    <xdr:ext cx="313690" cy="259080"/>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86360</xdr:rowOff>
    </xdr:from>
    <xdr:ext cx="378460" cy="25146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70" y="67729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163830</xdr:rowOff>
    </xdr:from>
    <xdr:to>
      <xdr:col>76</xdr:col>
      <xdr:colOff>165100</xdr:colOff>
      <xdr:row>39</xdr:row>
      <xdr:rowOff>93980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85090</xdr:rowOff>
    </xdr:from>
    <xdr:ext cx="37846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70" y="677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162560</xdr:rowOff>
    </xdr:from>
    <xdr:to>
      <xdr:col>72</xdr:col>
      <xdr:colOff>38100</xdr:colOff>
      <xdr:row>39</xdr:row>
      <xdr:rowOff>92710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83820</xdr:rowOff>
    </xdr:from>
    <xdr:ext cx="37846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163830</xdr:rowOff>
    </xdr:from>
    <xdr:to>
      <xdr:col>67</xdr:col>
      <xdr:colOff>101600</xdr:colOff>
      <xdr:row>39</xdr:row>
      <xdr:rowOff>93980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85090</xdr:rowOff>
    </xdr:from>
    <xdr:ext cx="37846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70" y="677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725" cy="21717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8760" cy="24892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8760" cy="24892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9395"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9395"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9395"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939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939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939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939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939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725" cy="21717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8760"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5470"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5470" cy="24892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137160</xdr:rowOff>
    </xdr:from>
    <xdr:to>
      <xdr:col>85</xdr:col>
      <xdr:colOff>126365</xdr:colOff>
      <xdr:row>78</xdr:row>
      <xdr:rowOff>42545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66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46355</xdr:rowOff>
    </xdr:from>
    <xdr:ext cx="534670" cy="259080"/>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42545</xdr:rowOff>
    </xdr:from>
    <xdr:to>
      <xdr:col>86</xdr:col>
      <xdr:colOff>25400</xdr:colOff>
      <xdr:row>78</xdr:row>
      <xdr:rowOff>42545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83820</xdr:rowOff>
    </xdr:from>
    <xdr:ext cx="598805" cy="259080"/>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3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114,181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137160</xdr:rowOff>
    </xdr:from>
    <xdr:to>
      <xdr:col>86</xdr:col>
      <xdr:colOff>25400</xdr:colOff>
      <xdr:row>70</xdr:row>
      <xdr:rowOff>137160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162560</xdr:rowOff>
    </xdr:from>
    <xdr:to>
      <xdr:col>85</xdr:col>
      <xdr:colOff>127000</xdr:colOff>
      <xdr:row>76</xdr:row>
      <xdr:rowOff>168910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1927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128905</xdr:rowOff>
    </xdr:from>
    <xdr:ext cx="534670" cy="259080"/>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106045</xdr:rowOff>
    </xdr:from>
    <xdr:to>
      <xdr:col>85</xdr:col>
      <xdr:colOff>177800</xdr:colOff>
      <xdr:row>77</xdr:row>
      <xdr:rowOff>36195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160655</xdr:rowOff>
    </xdr:from>
    <xdr:to>
      <xdr:col>81</xdr:col>
      <xdr:colOff>50800</xdr:colOff>
      <xdr:row>76</xdr:row>
      <xdr:rowOff>162560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190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99695</xdr:rowOff>
    </xdr:from>
    <xdr:to>
      <xdr:col>81</xdr:col>
      <xdr:colOff>101600</xdr:colOff>
      <xdr:row>77</xdr:row>
      <xdr:rowOff>29845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46355</xdr:rowOff>
    </xdr:from>
    <xdr:ext cx="52451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3965" y="12905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160655</xdr:rowOff>
    </xdr:from>
    <xdr:to>
      <xdr:col>76</xdr:col>
      <xdr:colOff>114300</xdr:colOff>
      <xdr:row>76</xdr:row>
      <xdr:rowOff>164465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90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102870</xdr:rowOff>
    </xdr:from>
    <xdr:to>
      <xdr:col>76</xdr:col>
      <xdr:colOff>165100</xdr:colOff>
      <xdr:row>77</xdr:row>
      <xdr:rowOff>33020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49530</xdr:rowOff>
    </xdr:from>
    <xdr:ext cx="52451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4965" y="129082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149860</xdr:rowOff>
    </xdr:from>
    <xdr:to>
      <xdr:col>71</xdr:col>
      <xdr:colOff>177800</xdr:colOff>
      <xdr:row>76</xdr:row>
      <xdr:rowOff>164465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1800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104775</xdr:rowOff>
    </xdr:from>
    <xdr:to>
      <xdr:col>72</xdr:col>
      <xdr:colOff>38100</xdr:colOff>
      <xdr:row>77</xdr:row>
      <xdr:rowOff>34925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52070</xdr:rowOff>
    </xdr:from>
    <xdr:ext cx="524510" cy="25146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5965" y="129108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130175</xdr:rowOff>
    </xdr:from>
    <xdr:to>
      <xdr:col>67</xdr:col>
      <xdr:colOff>101600</xdr:colOff>
      <xdr:row>77</xdr:row>
      <xdr:rowOff>60325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52070</xdr:rowOff>
    </xdr:from>
    <xdr:ext cx="524510" cy="25146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6965" y="132537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118110</xdr:rowOff>
    </xdr:from>
    <xdr:to>
      <xdr:col>85</xdr:col>
      <xdr:colOff>177800</xdr:colOff>
      <xdr:row>77</xdr:row>
      <xdr:rowOff>48260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96520</xdr:rowOff>
    </xdr:from>
    <xdr:ext cx="534670" cy="259080"/>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26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111760</xdr:rowOff>
    </xdr:from>
    <xdr:to>
      <xdr:col>81</xdr:col>
      <xdr:colOff>101600</xdr:colOff>
      <xdr:row>77</xdr:row>
      <xdr:rowOff>41910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33020</xdr:rowOff>
    </xdr:from>
    <xdr:ext cx="52451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3965" y="132346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109855</xdr:rowOff>
    </xdr:from>
    <xdr:to>
      <xdr:col>76</xdr:col>
      <xdr:colOff>165100</xdr:colOff>
      <xdr:row>77</xdr:row>
      <xdr:rowOff>40640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40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31115</xdr:rowOff>
    </xdr:from>
    <xdr:ext cx="524510" cy="24955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4965" y="132327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113665</xdr:rowOff>
    </xdr:from>
    <xdr:to>
      <xdr:col>72</xdr:col>
      <xdr:colOff>38100</xdr:colOff>
      <xdr:row>77</xdr:row>
      <xdr:rowOff>43815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34925</xdr:rowOff>
    </xdr:from>
    <xdr:ext cx="52451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5965" y="132365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99060</xdr:rowOff>
    </xdr:from>
    <xdr:to>
      <xdr:col>67</xdr:col>
      <xdr:colOff>101600</xdr:colOff>
      <xdr:row>77</xdr:row>
      <xdr:rowOff>29210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45720</xdr:rowOff>
    </xdr:from>
    <xdr:ext cx="52451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6965" y="129044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725" cy="21717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8760"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5470"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5470" cy="24892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107315</xdr:rowOff>
    </xdr:from>
    <xdr:to>
      <xdr:col>85</xdr:col>
      <xdr:colOff>126365</xdr:colOff>
      <xdr:row>99</xdr:row>
      <xdr:rowOff>42545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26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46355</xdr:rowOff>
    </xdr:from>
    <xdr:ext cx="378460" cy="259080"/>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19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42545</xdr:rowOff>
    </xdr:from>
    <xdr:to>
      <xdr:col>86</xdr:col>
      <xdr:colOff>25400</xdr:colOff>
      <xdr:row>99</xdr:row>
      <xdr:rowOff>42545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53975</xdr:rowOff>
    </xdr:from>
    <xdr:ext cx="598805" cy="24955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4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103,066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107315</xdr:rowOff>
    </xdr:from>
    <xdr:to>
      <xdr:col>86</xdr:col>
      <xdr:colOff>25400</xdr:colOff>
      <xdr:row>91</xdr:row>
      <xdr:rowOff>107315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139065</xdr:rowOff>
    </xdr:from>
    <xdr:to>
      <xdr:col>85</xdr:col>
      <xdr:colOff>127000</xdr:colOff>
      <xdr:row>99</xdr:row>
      <xdr:rowOff>22860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4116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30480</xdr:rowOff>
    </xdr:from>
    <xdr:ext cx="534670" cy="250190"/>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13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7620</xdr:rowOff>
    </xdr:from>
    <xdr:to>
      <xdr:col>85</xdr:col>
      <xdr:colOff>177800</xdr:colOff>
      <xdr:row>98</xdr:row>
      <xdr:rowOff>109220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22860</xdr:rowOff>
    </xdr:from>
    <xdr:to>
      <xdr:col>81</xdr:col>
      <xdr:colOff>50800</xdr:colOff>
      <xdr:row>99</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96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77470</xdr:rowOff>
    </xdr:from>
    <xdr:to>
      <xdr:col>81</xdr:col>
      <xdr:colOff>101600</xdr:colOff>
      <xdr:row>98</xdr:row>
      <xdr:rowOff>7620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24130</xdr:rowOff>
    </xdr:from>
    <xdr:ext cx="52451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3965" y="164833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16510</xdr:rowOff>
    </xdr:from>
    <xdr:to>
      <xdr:col>76</xdr:col>
      <xdr:colOff>114300</xdr:colOff>
      <xdr:row>99</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900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132080</xdr:rowOff>
    </xdr:from>
    <xdr:to>
      <xdr:col>76</xdr:col>
      <xdr:colOff>165100</xdr:colOff>
      <xdr:row>98</xdr:row>
      <xdr:rowOff>61595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78105</xdr:rowOff>
    </xdr:from>
    <xdr:ext cx="524510" cy="24892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4965" y="165373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16510</xdr:rowOff>
    </xdr:from>
    <xdr:to>
      <xdr:col>71</xdr:col>
      <xdr:colOff>177800</xdr:colOff>
      <xdr:row>99</xdr:row>
      <xdr:rowOff>27305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900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158115</xdr:rowOff>
    </xdr:from>
    <xdr:to>
      <xdr:col>72</xdr:col>
      <xdr:colOff>38100</xdr:colOff>
      <xdr:row>98</xdr:row>
      <xdr:rowOff>88265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104775</xdr:rowOff>
    </xdr:from>
    <xdr:ext cx="52451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5965" y="165639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158115</xdr:rowOff>
    </xdr:from>
    <xdr:to>
      <xdr:col>67</xdr:col>
      <xdr:colOff>101600</xdr:colOff>
      <xdr:row>98</xdr:row>
      <xdr:rowOff>88265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104775</xdr:rowOff>
    </xdr:from>
    <xdr:ext cx="52451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6965" y="165639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88265</xdr:rowOff>
    </xdr:from>
    <xdr:to>
      <xdr:col>85</xdr:col>
      <xdr:colOff>177800</xdr:colOff>
      <xdr:row>99</xdr:row>
      <xdr:rowOff>18415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3175</xdr:rowOff>
    </xdr:from>
    <xdr:ext cx="469900" cy="259080"/>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05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143510</xdr:rowOff>
    </xdr:from>
    <xdr:to>
      <xdr:col>81</xdr:col>
      <xdr:colOff>101600</xdr:colOff>
      <xdr:row>99</xdr:row>
      <xdr:rowOff>73660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64770</xdr:rowOff>
    </xdr:from>
    <xdr:ext cx="459740" cy="25019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350" y="1703832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146050</xdr:rowOff>
    </xdr:from>
    <xdr:to>
      <xdr:col>76</xdr:col>
      <xdr:colOff>165100</xdr:colOff>
      <xdr:row>99</xdr:row>
      <xdr:rowOff>76200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67310</xdr:rowOff>
    </xdr:from>
    <xdr:ext cx="45974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350" y="170408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137160</xdr:rowOff>
    </xdr:from>
    <xdr:to>
      <xdr:col>72</xdr:col>
      <xdr:colOff>38100</xdr:colOff>
      <xdr:row>99</xdr:row>
      <xdr:rowOff>67310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58420</xdr:rowOff>
    </xdr:from>
    <xdr:ext cx="45974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350" y="170319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147955</xdr:rowOff>
    </xdr:from>
    <xdr:to>
      <xdr:col>67</xdr:col>
      <xdr:colOff>101600</xdr:colOff>
      <xdr:row>99</xdr:row>
      <xdr:rowOff>78105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69215</xdr:rowOff>
    </xdr:from>
    <xdr:ext cx="45974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350" y="170427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725" cy="21717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38760" cy="24892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080" y="63982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4892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107315</xdr:rowOff>
    </xdr:from>
    <xdr:to>
      <xdr:col>116</xdr:col>
      <xdr:colOff>62865</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81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1460"/>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53975</xdr:rowOff>
    </xdr:from>
    <xdr:ext cx="534670" cy="24955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60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22,572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107315</xdr:rowOff>
    </xdr:from>
    <xdr:to>
      <xdr:col>116</xdr:col>
      <xdr:colOff>152400</xdr:colOff>
      <xdr:row>30</xdr:row>
      <xdr:rowOff>107315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141605</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313805"/>
          <a:ext cx="8382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38100</xdr:rowOff>
    </xdr:from>
    <xdr:ext cx="469900" cy="259080"/>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81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59690</xdr:rowOff>
    </xdr:from>
    <xdr:to>
      <xdr:col>116</xdr:col>
      <xdr:colOff>114300</xdr:colOff>
      <xdr:row>37</xdr:row>
      <xdr:rowOff>161290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80645</xdr:rowOff>
    </xdr:from>
    <xdr:to>
      <xdr:col>112</xdr:col>
      <xdr:colOff>38100</xdr:colOff>
      <xdr:row>38</xdr:row>
      <xdr:rowOff>10795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27305</xdr:rowOff>
    </xdr:from>
    <xdr:ext cx="459740"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350" y="619950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84455</xdr:rowOff>
    </xdr:from>
    <xdr:to>
      <xdr:col>107</xdr:col>
      <xdr:colOff>101600</xdr:colOff>
      <xdr:row>38</xdr:row>
      <xdr:rowOff>14605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31115</xdr:rowOff>
    </xdr:from>
    <xdr:ext cx="459740" cy="24955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350" y="620331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96520</xdr:rowOff>
    </xdr:from>
    <xdr:to>
      <xdr:col>102</xdr:col>
      <xdr:colOff>165100</xdr:colOff>
      <xdr:row>38</xdr:row>
      <xdr:rowOff>26670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43180</xdr:rowOff>
    </xdr:from>
    <xdr:ext cx="378460" cy="24892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70" y="62153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111125</xdr:rowOff>
    </xdr:from>
    <xdr:to>
      <xdr:col>98</xdr:col>
      <xdr:colOff>38100</xdr:colOff>
      <xdr:row>38</xdr:row>
      <xdr:rowOff>41275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57785</xdr:rowOff>
    </xdr:from>
    <xdr:ext cx="37846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70" y="6229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90805</xdr:rowOff>
    </xdr:from>
    <xdr:to>
      <xdr:col>116</xdr:col>
      <xdr:colOff>114300</xdr:colOff>
      <xdr:row>37</xdr:row>
      <xdr:rowOff>20955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113665</xdr:rowOff>
    </xdr:from>
    <xdr:ext cx="469900" cy="2584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114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3939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840" y="658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3939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840" y="658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3939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840" y="658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3939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840" y="658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725" cy="21717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8760" cy="24892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892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892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158750</xdr:rowOff>
    </xdr:from>
    <xdr:to>
      <xdr:col>116</xdr:col>
      <xdr:colOff>62865</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0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105410</xdr:rowOff>
    </xdr:from>
    <xdr:ext cx="534670" cy="259080"/>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25,832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158750</xdr:rowOff>
    </xdr:from>
    <xdr:to>
      <xdr:col>116</xdr:col>
      <xdr:colOff>152400</xdr:colOff>
      <xdr:row>51</xdr:row>
      <xdr:rowOff>158750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137795</xdr:rowOff>
    </xdr:from>
    <xdr:to>
      <xdr:col>116</xdr:col>
      <xdr:colOff>63500</xdr:colOff>
      <xdr:row>58</xdr:row>
      <xdr:rowOff>138430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18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50165</xdr:rowOff>
    </xdr:from>
    <xdr:ext cx="469900" cy="259080"/>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27305</xdr:rowOff>
    </xdr:from>
    <xdr:to>
      <xdr:col>116</xdr:col>
      <xdr:colOff>114300</xdr:colOff>
      <xdr:row>58</xdr:row>
      <xdr:rowOff>128905</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137795</xdr:rowOff>
    </xdr:from>
    <xdr:to>
      <xdr:col>111</xdr:col>
      <xdr:colOff>177800</xdr:colOff>
      <xdr:row>58</xdr:row>
      <xdr:rowOff>137795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81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26035</xdr:rowOff>
    </xdr:from>
    <xdr:to>
      <xdr:col>112</xdr:col>
      <xdr:colOff>38100</xdr:colOff>
      <xdr:row>58</xdr:row>
      <xdr:rowOff>127635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144145</xdr:rowOff>
    </xdr:from>
    <xdr:ext cx="459740" cy="25082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350" y="974534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137795</xdr:rowOff>
    </xdr:from>
    <xdr:to>
      <xdr:col>107</xdr:col>
      <xdr:colOff>50800</xdr:colOff>
      <xdr:row>58</xdr:row>
      <xdr:rowOff>137795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1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26670</xdr:rowOff>
    </xdr:from>
    <xdr:to>
      <xdr:col>107</xdr:col>
      <xdr:colOff>101600</xdr:colOff>
      <xdr:row>58</xdr:row>
      <xdr:rowOff>128270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144780</xdr:rowOff>
    </xdr:from>
    <xdr:ext cx="459740" cy="25019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350" y="974598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137795</xdr:rowOff>
    </xdr:from>
    <xdr:to>
      <xdr:col>102</xdr:col>
      <xdr:colOff>114300</xdr:colOff>
      <xdr:row>58</xdr:row>
      <xdr:rowOff>137795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1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19050</xdr:rowOff>
    </xdr:from>
    <xdr:to>
      <xdr:col>102</xdr:col>
      <xdr:colOff>165100</xdr:colOff>
      <xdr:row>58</xdr:row>
      <xdr:rowOff>120650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137160</xdr:rowOff>
    </xdr:from>
    <xdr:ext cx="45974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350" y="9738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33655</xdr:rowOff>
    </xdr:from>
    <xdr:to>
      <xdr:col>98</xdr:col>
      <xdr:colOff>38100</xdr:colOff>
      <xdr:row>58</xdr:row>
      <xdr:rowOff>135255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151765</xdr:rowOff>
    </xdr:from>
    <xdr:ext cx="45974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350" y="97529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87630</xdr:rowOff>
    </xdr:from>
    <xdr:to>
      <xdr:col>116</xdr:col>
      <xdr:colOff>114300</xdr:colOff>
      <xdr:row>59</xdr:row>
      <xdr:rowOff>17780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6350</xdr:rowOff>
    </xdr:from>
    <xdr:ext cx="313690" cy="251460"/>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5045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86995</xdr:rowOff>
    </xdr:from>
    <xdr:to>
      <xdr:col>112</xdr:col>
      <xdr:colOff>38100</xdr:colOff>
      <xdr:row>59</xdr:row>
      <xdr:rowOff>17780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8255</xdr:rowOff>
    </xdr:from>
    <xdr:ext cx="313690" cy="24955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86995</xdr:rowOff>
    </xdr:from>
    <xdr:to>
      <xdr:col>107</xdr:col>
      <xdr:colOff>101600</xdr:colOff>
      <xdr:row>59</xdr:row>
      <xdr:rowOff>17780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8255</xdr:rowOff>
    </xdr:from>
    <xdr:ext cx="313690" cy="24955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86995</xdr:rowOff>
    </xdr:from>
    <xdr:to>
      <xdr:col>102</xdr:col>
      <xdr:colOff>165100</xdr:colOff>
      <xdr:row>59</xdr:row>
      <xdr:rowOff>17780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8255</xdr:rowOff>
    </xdr:from>
    <xdr:ext cx="313690" cy="24955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8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86995</xdr:rowOff>
    </xdr:from>
    <xdr:to>
      <xdr:col>98</xdr:col>
      <xdr:colOff>38100</xdr:colOff>
      <xdr:row>59</xdr:row>
      <xdr:rowOff>17780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8255</xdr:rowOff>
    </xdr:from>
    <xdr:ext cx="313690" cy="24955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9725" cy="21717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8760" cy="24892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4892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50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4892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4892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4892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5470" cy="24892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109220</xdr:rowOff>
    </xdr:from>
    <xdr:to>
      <xdr:col>116</xdr:col>
      <xdr:colOff>62865</xdr:colOff>
      <xdr:row>78</xdr:row>
      <xdr:rowOff>85090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2170"/>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88900</xdr:rowOff>
    </xdr:from>
    <xdr:ext cx="534670" cy="248920"/>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85090</xdr:rowOff>
    </xdr:from>
    <xdr:to>
      <xdr:col>116</xdr:col>
      <xdr:colOff>152400</xdr:colOff>
      <xdr:row>78</xdr:row>
      <xdr:rowOff>85090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55245</xdr:rowOff>
    </xdr:from>
    <xdr:ext cx="534670" cy="248920"/>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7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73,873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109220</xdr:rowOff>
    </xdr:from>
    <xdr:to>
      <xdr:col>116</xdr:col>
      <xdr:colOff>152400</xdr:colOff>
      <xdr:row>71</xdr:row>
      <xdr:rowOff>109220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165100</xdr:rowOff>
    </xdr:from>
    <xdr:to>
      <xdr:col>116</xdr:col>
      <xdr:colOff>63500</xdr:colOff>
      <xdr:row>76</xdr:row>
      <xdr:rowOff>26035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852400"/>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147955</xdr:rowOff>
    </xdr:from>
    <xdr:ext cx="534670" cy="2584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169545</xdr:rowOff>
    </xdr:from>
    <xdr:to>
      <xdr:col>116</xdr:col>
      <xdr:colOff>114300</xdr:colOff>
      <xdr:row>76</xdr:row>
      <xdr:rowOff>99695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165100</xdr:rowOff>
    </xdr:from>
    <xdr:to>
      <xdr:col>111</xdr:col>
      <xdr:colOff>177800</xdr:colOff>
      <xdr:row>74</xdr:row>
      <xdr:rowOff>167640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852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138430</xdr:rowOff>
    </xdr:from>
    <xdr:to>
      <xdr:col>112</xdr:col>
      <xdr:colOff>38100</xdr:colOff>
      <xdr:row>76</xdr:row>
      <xdr:rowOff>68580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59690</xdr:rowOff>
    </xdr:from>
    <xdr:ext cx="524510"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5965" y="130898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167640</xdr:rowOff>
    </xdr:from>
    <xdr:to>
      <xdr:col>107</xdr:col>
      <xdr:colOff>50800</xdr:colOff>
      <xdr:row>75</xdr:row>
      <xdr:rowOff>22225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8549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98425</xdr:rowOff>
    </xdr:from>
    <xdr:to>
      <xdr:col>107</xdr:col>
      <xdr:colOff>101600</xdr:colOff>
      <xdr:row>76</xdr:row>
      <xdr:rowOff>29210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19685</xdr:rowOff>
    </xdr:from>
    <xdr:ext cx="524510" cy="24955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6965" y="1304988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158750</xdr:rowOff>
    </xdr:from>
    <xdr:to>
      <xdr:col>102</xdr:col>
      <xdr:colOff>114300</xdr:colOff>
      <xdr:row>75</xdr:row>
      <xdr:rowOff>22225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8460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99060</xdr:rowOff>
    </xdr:from>
    <xdr:to>
      <xdr:col>102</xdr:col>
      <xdr:colOff>165100</xdr:colOff>
      <xdr:row>76</xdr:row>
      <xdr:rowOff>29210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20320</xdr:rowOff>
    </xdr:from>
    <xdr:ext cx="524510" cy="24892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7965" y="130505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95250</xdr:rowOff>
    </xdr:from>
    <xdr:to>
      <xdr:col>98</xdr:col>
      <xdr:colOff>38100</xdr:colOff>
      <xdr:row>76</xdr:row>
      <xdr:rowOff>25400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16510</xdr:rowOff>
    </xdr:from>
    <xdr:ext cx="52451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8965" y="130467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146685</xdr:rowOff>
    </xdr:from>
    <xdr:to>
      <xdr:col>116</xdr:col>
      <xdr:colOff>114300</xdr:colOff>
      <xdr:row>76</xdr:row>
      <xdr:rowOff>76835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170180</xdr:rowOff>
    </xdr:from>
    <xdr:ext cx="534670" cy="259080"/>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85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114300</xdr:rowOff>
    </xdr:from>
    <xdr:to>
      <xdr:col>112</xdr:col>
      <xdr:colOff>38100</xdr:colOff>
      <xdr:row>75</xdr:row>
      <xdr:rowOff>44450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60960</xdr:rowOff>
    </xdr:from>
    <xdr:ext cx="52451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5965" y="12576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116840</xdr:rowOff>
    </xdr:from>
    <xdr:to>
      <xdr:col>107</xdr:col>
      <xdr:colOff>101600</xdr:colOff>
      <xdr:row>75</xdr:row>
      <xdr:rowOff>46990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8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63500</xdr:rowOff>
    </xdr:from>
    <xdr:ext cx="524510" cy="25146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6965" y="1257935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143510</xdr:rowOff>
    </xdr:from>
    <xdr:to>
      <xdr:col>102</xdr:col>
      <xdr:colOff>165100</xdr:colOff>
      <xdr:row>75</xdr:row>
      <xdr:rowOff>73025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89535</xdr:rowOff>
    </xdr:from>
    <xdr:ext cx="524510" cy="24892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7965" y="126053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107950</xdr:rowOff>
    </xdr:from>
    <xdr:to>
      <xdr:col>98</xdr:col>
      <xdr:colOff>38100</xdr:colOff>
      <xdr:row>75</xdr:row>
      <xdr:rowOff>38100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7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54610</xdr:rowOff>
    </xdr:from>
    <xdr:ext cx="524510" cy="24892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8965" y="1257046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9725" cy="21717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8760" cy="24892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080" y="16113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8760" cy="24892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080" y="14970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9395" cy="25908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9395"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9395"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9395"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939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939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939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939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rPr>
            <a:t>　類似団体平均を上回っている主なものは、人件費、扶助費、繰出金であり、下回っている主なものは、物件費、補助費等、普通建設事業費、公債費である。</a:t>
          </a:r>
        </a:p>
        <a:p>
          <a:r>
            <a:rPr lang="ja-JP" altLang="en-US">
              <a:solidFill>
                <a:sysClr val="windowText" lastClr="000000"/>
              </a:solidFill>
            </a:rPr>
            <a:t>　人件費については、全国平均、大分県平均を下回っているが、再任用職員、非常勤職員の採用等により増加傾向にあり、今後も増加が予想される。扶助費については、幼児教育・保育無償化の開始による施設型給付費の増加のほか、障害者介護給付費も増加しており、この傾向が今後も続くことが予想される。繰出金については、高齢化により介護保険、後期高齢者医療特別会計分が増加、今後もこの傾向続くことが懸念される。物件費については全国平均、大分県平均を下回っているものの、ふるさと寄附金事業の拡大や基幹系システムの更新等により、昨年度比で4,312円増加している。今後も増加することが予想されるため、注視していく必要がある。補助費等については、下水道事業会計への繰出金の補助費への移行によるほか、一部事務組合への負担金も増加しており、類似団体平均との差を縮めている。普通建設事業については、町債発行の抑制の観点から減少傾向にある。翌年度は学校給食センター建設事業が本格化し、事業費が一時的に増加する予定である。公債費については、一時的に微減となっているが、大型事業に係る町債の償還が控えており、令和4年度をピークに上昇が見込ま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28,449
28,304
73.32
10,326,567
10,158,331
152,612
6,117,135
10,220,875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64.2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72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200"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720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7200" cy="2508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720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7200" cy="2514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720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7200"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200" cy="24892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119380</xdr:rowOff>
    </xdr:from>
    <xdr:to>
      <xdr:col>24</xdr:col>
      <xdr:colOff>62865</xdr:colOff>
      <xdr:row>38</xdr:row>
      <xdr:rowOff>158750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88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162560</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158750</xdr:rowOff>
    </xdr:from>
    <xdr:to>
      <xdr:col>24</xdr:col>
      <xdr:colOff>152400</xdr:colOff>
      <xdr:row>38</xdr:row>
      <xdr:rowOff>158750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66040</xdr:rowOff>
    </xdr:from>
    <xdr:ext cx="469900" cy="24892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80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6,663</a:t>
          </a:r>
          <a:endParaRPr kumimoji="1" lang="ja-JP" altLang="en-US" sz="1000" b="1">
            <a:latin typeface="ＭＳ Ｐゴシック"/>
          </a:endParaRPr>
        </a:p>
      </xdr:txBody>
    </xdr:sp>
    <xdr:clientData/>
  </xdr:oneCellAnchor>
  <xdr:twoCellAnchor>
    <xdr:from>
      <xdr:col>23</xdr:col>
      <xdr:colOff>165100</xdr:colOff>
      <xdr:row>30</xdr:row>
      <xdr:rowOff>119380</xdr:rowOff>
    </xdr:from>
    <xdr:to>
      <xdr:col>24</xdr:col>
      <xdr:colOff>152400</xdr:colOff>
      <xdr:row>30</xdr:row>
      <xdr:rowOff>119380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155575</xdr:rowOff>
    </xdr:from>
    <xdr:to>
      <xdr:col>24</xdr:col>
      <xdr:colOff>63500</xdr:colOff>
      <xdr:row>33</xdr:row>
      <xdr:rowOff>167640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134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121285</xdr:rowOff>
    </xdr:from>
    <xdr:ext cx="469900" cy="25082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203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143510</xdr:rowOff>
    </xdr:from>
    <xdr:to>
      <xdr:col>24</xdr:col>
      <xdr:colOff>114300</xdr:colOff>
      <xdr:row>36</xdr:row>
      <xdr:rowOff>73025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4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155575</xdr:rowOff>
    </xdr:from>
    <xdr:to>
      <xdr:col>19</xdr:col>
      <xdr:colOff>177800</xdr:colOff>
      <xdr:row>33</xdr:row>
      <xdr:rowOff>170180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134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67310</xdr:rowOff>
    </xdr:from>
    <xdr:ext cx="45974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2395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170180</xdr:rowOff>
    </xdr:from>
    <xdr:to>
      <xdr:col>15</xdr:col>
      <xdr:colOff>50800</xdr:colOff>
      <xdr:row>34</xdr:row>
      <xdr:rowOff>31115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28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138430</xdr:rowOff>
    </xdr:from>
    <xdr:to>
      <xdr:col>15</xdr:col>
      <xdr:colOff>101600</xdr:colOff>
      <xdr:row>36</xdr:row>
      <xdr:rowOff>68580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59690</xdr:rowOff>
    </xdr:from>
    <xdr:ext cx="459740"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318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121285</xdr:rowOff>
    </xdr:from>
    <xdr:to>
      <xdr:col>10</xdr:col>
      <xdr:colOff>114300</xdr:colOff>
      <xdr:row>34</xdr:row>
      <xdr:rowOff>31115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7913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132080</xdr:rowOff>
    </xdr:from>
    <xdr:to>
      <xdr:col>10</xdr:col>
      <xdr:colOff>165100</xdr:colOff>
      <xdr:row>36</xdr:row>
      <xdr:rowOff>61595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52705</xdr:rowOff>
    </xdr:from>
    <xdr:ext cx="459740" cy="25082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22490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50800</xdr:rowOff>
    </xdr:from>
    <xdr:to>
      <xdr:col>6</xdr:col>
      <xdr:colOff>38100</xdr:colOff>
      <xdr:row>35</xdr:row>
      <xdr:rowOff>152400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143510</xdr:rowOff>
    </xdr:from>
    <xdr:ext cx="459740" cy="25146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1442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116840</xdr:rowOff>
    </xdr:from>
    <xdr:to>
      <xdr:col>24</xdr:col>
      <xdr:colOff>114300</xdr:colOff>
      <xdr:row>34</xdr:row>
      <xdr:rowOff>46990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139700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104775</xdr:rowOff>
    </xdr:from>
    <xdr:to>
      <xdr:col>20</xdr:col>
      <xdr:colOff>38100</xdr:colOff>
      <xdr:row>34</xdr:row>
      <xdr:rowOff>34925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52070</xdr:rowOff>
    </xdr:from>
    <xdr:ext cx="459740" cy="2514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5384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119380</xdr:rowOff>
    </xdr:from>
    <xdr:to>
      <xdr:col>15</xdr:col>
      <xdr:colOff>101600</xdr:colOff>
      <xdr:row>34</xdr:row>
      <xdr:rowOff>49530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66040</xdr:rowOff>
    </xdr:from>
    <xdr:ext cx="459740" cy="24892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55244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151765</xdr:rowOff>
    </xdr:from>
    <xdr:to>
      <xdr:col>10</xdr:col>
      <xdr:colOff>165100</xdr:colOff>
      <xdr:row>34</xdr:row>
      <xdr:rowOff>81915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98425</xdr:rowOff>
    </xdr:from>
    <xdr:ext cx="459740" cy="25082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58482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70485</xdr:rowOff>
    </xdr:from>
    <xdr:to>
      <xdr:col>6</xdr:col>
      <xdr:colOff>38100</xdr:colOff>
      <xdr:row>34</xdr:row>
      <xdr:rowOff>635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17780</xdr:rowOff>
    </xdr:from>
    <xdr:ext cx="459740" cy="25146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50418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725" cy="21717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8760" cy="24892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5470" cy="25146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9093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5470" cy="2584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5470" cy="259080"/>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5470" cy="248920"/>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95885</xdr:rowOff>
    </xdr:from>
    <xdr:to>
      <xdr:col>24</xdr:col>
      <xdr:colOff>62865</xdr:colOff>
      <xdr:row>59</xdr:row>
      <xdr:rowOff>100330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38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104140</xdr:rowOff>
    </xdr:from>
    <xdr:ext cx="534670" cy="259080"/>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29,867</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100330</xdr:rowOff>
    </xdr:from>
    <xdr:to>
      <xdr:col>24</xdr:col>
      <xdr:colOff>152400</xdr:colOff>
      <xdr:row>59</xdr:row>
      <xdr:rowOff>100330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42545</xdr:rowOff>
    </xdr:from>
    <xdr:ext cx="598805" cy="24955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172,003</a:t>
          </a:r>
          <a:endParaRPr kumimoji="1" lang="ja-JP" altLang="en-US" sz="1000" b="1">
            <a:latin typeface="ＭＳ Ｐゴシック"/>
          </a:endParaRPr>
        </a:p>
      </xdr:txBody>
    </xdr:sp>
    <xdr:clientData/>
  </xdr:oneCellAnchor>
  <xdr:twoCellAnchor>
    <xdr:from>
      <xdr:col>23</xdr:col>
      <xdr:colOff>165100</xdr:colOff>
      <xdr:row>50</xdr:row>
      <xdr:rowOff>95885</xdr:rowOff>
    </xdr:from>
    <xdr:to>
      <xdr:col>24</xdr:col>
      <xdr:colOff>152400</xdr:colOff>
      <xdr:row>50</xdr:row>
      <xdr:rowOff>95885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124460</xdr:rowOff>
    </xdr:from>
    <xdr:to>
      <xdr:col>24</xdr:col>
      <xdr:colOff>63500</xdr:colOff>
      <xdr:row>58</xdr:row>
      <xdr:rowOff>102235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97110"/>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107315</xdr:rowOff>
    </xdr:from>
    <xdr:ext cx="534670" cy="259080"/>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128905</xdr:rowOff>
    </xdr:from>
    <xdr:to>
      <xdr:col>24</xdr:col>
      <xdr:colOff>114300</xdr:colOff>
      <xdr:row>58</xdr:row>
      <xdr:rowOff>59055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102235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088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7620</xdr:rowOff>
    </xdr:from>
    <xdr:to>
      <xdr:col>20</xdr:col>
      <xdr:colOff>38100</xdr:colOff>
      <xdr:row>57</xdr:row>
      <xdr:rowOff>109220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125730</xdr:rowOff>
    </xdr:from>
    <xdr:ext cx="52451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29965" y="9555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9525</xdr:rowOff>
    </xdr:from>
    <xdr:to>
      <xdr:col>15</xdr:col>
      <xdr:colOff>50800</xdr:colOff>
      <xdr:row>58</xdr:row>
      <xdr:rowOff>64770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9536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95250</xdr:rowOff>
    </xdr:from>
    <xdr:to>
      <xdr:col>15</xdr:col>
      <xdr:colOff>101600</xdr:colOff>
      <xdr:row>58</xdr:row>
      <xdr:rowOff>25400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41910</xdr:rowOff>
    </xdr:from>
    <xdr:ext cx="524510" cy="25019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0965" y="964311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9525</xdr:rowOff>
    </xdr:from>
    <xdr:to>
      <xdr:col>10</xdr:col>
      <xdr:colOff>114300</xdr:colOff>
      <xdr:row>58</xdr:row>
      <xdr:rowOff>60325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9536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61595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52705</xdr:rowOff>
    </xdr:from>
    <xdr:ext cx="524510" cy="25082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1965" y="999680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133350</xdr:rowOff>
    </xdr:from>
    <xdr:to>
      <xdr:col>6</xdr:col>
      <xdr:colOff>38100</xdr:colOff>
      <xdr:row>58</xdr:row>
      <xdr:rowOff>63500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80645</xdr:rowOff>
    </xdr:from>
    <xdr:ext cx="52451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2965" y="96818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73660</xdr:rowOff>
    </xdr:from>
    <xdr:to>
      <xdr:col>24</xdr:col>
      <xdr:colOff>114300</xdr:colOff>
      <xdr:row>58</xdr:row>
      <xdr:rowOff>3810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96520</xdr:rowOff>
    </xdr:from>
    <xdr:ext cx="534670" cy="259080"/>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9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52070</xdr:rowOff>
    </xdr:from>
    <xdr:to>
      <xdr:col>20</xdr:col>
      <xdr:colOff>38100</xdr:colOff>
      <xdr:row>58</xdr:row>
      <xdr:rowOff>153035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144145</xdr:rowOff>
    </xdr:from>
    <xdr:ext cx="524510" cy="25082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29965" y="1008824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13970</xdr:rowOff>
    </xdr:from>
    <xdr:to>
      <xdr:col>15</xdr:col>
      <xdr:colOff>101600</xdr:colOff>
      <xdr:row>58</xdr:row>
      <xdr:rowOff>115570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106680</xdr:rowOff>
    </xdr:from>
    <xdr:ext cx="524510"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0965" y="100507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130175</xdr:rowOff>
    </xdr:from>
    <xdr:to>
      <xdr:col>10</xdr:col>
      <xdr:colOff>165100</xdr:colOff>
      <xdr:row>58</xdr:row>
      <xdr:rowOff>60325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76835</xdr:rowOff>
    </xdr:from>
    <xdr:ext cx="524510" cy="24955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1965" y="96780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9525</xdr:rowOff>
    </xdr:from>
    <xdr:to>
      <xdr:col>6</xdr:col>
      <xdr:colOff>38100</xdr:colOff>
      <xdr:row>58</xdr:row>
      <xdr:rowOff>111125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102235</xdr:rowOff>
    </xdr:from>
    <xdr:ext cx="524510" cy="2584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2965" y="1004633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725" cy="21717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73660</xdr:rowOff>
    </xdr:from>
    <xdr:ext cx="531495"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5470"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306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5470" cy="24892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4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5470" cy="25908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5470" cy="259080"/>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5470" cy="248920"/>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19685</xdr:rowOff>
    </xdr:from>
    <xdr:to>
      <xdr:col>24</xdr:col>
      <xdr:colOff>62865</xdr:colOff>
      <xdr:row>78</xdr:row>
      <xdr:rowOff>114300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18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118110</xdr:rowOff>
    </xdr:from>
    <xdr:ext cx="534670" cy="259080"/>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137795</xdr:rowOff>
    </xdr:from>
    <xdr:ext cx="598805" cy="259080"/>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213,460</a:t>
          </a:r>
          <a:endParaRPr kumimoji="1" lang="ja-JP" altLang="en-US" sz="1000" b="1">
            <a:latin typeface="ＭＳ Ｐゴシック"/>
          </a:endParaRPr>
        </a:p>
      </xdr:txBody>
    </xdr:sp>
    <xdr:clientData/>
  </xdr:oneCellAnchor>
  <xdr:twoCellAnchor>
    <xdr:from>
      <xdr:col>23</xdr:col>
      <xdr:colOff>165100</xdr:colOff>
      <xdr:row>70</xdr:row>
      <xdr:rowOff>19685</xdr:rowOff>
    </xdr:from>
    <xdr:to>
      <xdr:col>24</xdr:col>
      <xdr:colOff>152400</xdr:colOff>
      <xdr:row>70</xdr:row>
      <xdr:rowOff>19685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168910</xdr:rowOff>
    </xdr:from>
    <xdr:to>
      <xdr:col>24</xdr:col>
      <xdr:colOff>63500</xdr:colOff>
      <xdr:row>76</xdr:row>
      <xdr:rowOff>86360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2766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154940</xdr:rowOff>
    </xdr:from>
    <xdr:ext cx="598805" cy="251460"/>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369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4445</xdr:rowOff>
    </xdr:from>
    <xdr:to>
      <xdr:col>24</xdr:col>
      <xdr:colOff>114300</xdr:colOff>
      <xdr:row>76</xdr:row>
      <xdr:rowOff>106045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15875</xdr:rowOff>
    </xdr:from>
    <xdr:to>
      <xdr:col>19</xdr:col>
      <xdr:colOff>177800</xdr:colOff>
      <xdr:row>76</xdr:row>
      <xdr:rowOff>86360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87462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78740</xdr:rowOff>
    </xdr:from>
    <xdr:to>
      <xdr:col>20</xdr:col>
      <xdr:colOff>38100</xdr:colOff>
      <xdr:row>77</xdr:row>
      <xdr:rowOff>8890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0</xdr:rowOff>
    </xdr:from>
    <xdr:ext cx="58864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580" y="132016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15875</xdr:rowOff>
    </xdr:from>
    <xdr:to>
      <xdr:col>15</xdr:col>
      <xdr:colOff>50800</xdr:colOff>
      <xdr:row>76</xdr:row>
      <xdr:rowOff>66040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74625"/>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69215</xdr:rowOff>
    </xdr:from>
    <xdr:to>
      <xdr:col>15</xdr:col>
      <xdr:colOff>101600</xdr:colOff>
      <xdr:row>76</xdr:row>
      <xdr:rowOff>170815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162560</xdr:rowOff>
    </xdr:from>
    <xdr:ext cx="58864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580" y="1319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47625</xdr:rowOff>
    </xdr:from>
    <xdr:to>
      <xdr:col>10</xdr:col>
      <xdr:colOff>114300</xdr:colOff>
      <xdr:row>76</xdr:row>
      <xdr:rowOff>66040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0778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102235</xdr:rowOff>
    </xdr:from>
    <xdr:to>
      <xdr:col>10</xdr:col>
      <xdr:colOff>165100</xdr:colOff>
      <xdr:row>77</xdr:row>
      <xdr:rowOff>32385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23495</xdr:rowOff>
    </xdr:from>
    <xdr:ext cx="58864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580" y="1322514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24765</xdr:rowOff>
    </xdr:from>
    <xdr:to>
      <xdr:col>6</xdr:col>
      <xdr:colOff>38100</xdr:colOff>
      <xdr:row>77</xdr:row>
      <xdr:rowOff>126365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117475</xdr:rowOff>
    </xdr:from>
    <xdr:ext cx="588645"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580" y="1331912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118110</xdr:rowOff>
    </xdr:from>
    <xdr:to>
      <xdr:col>24</xdr:col>
      <xdr:colOff>114300</xdr:colOff>
      <xdr:row>76</xdr:row>
      <xdr:rowOff>48260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140970</xdr:rowOff>
    </xdr:from>
    <xdr:ext cx="598805" cy="259080"/>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28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134,183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35560</xdr:rowOff>
    </xdr:from>
    <xdr:to>
      <xdr:col>20</xdr:col>
      <xdr:colOff>38100</xdr:colOff>
      <xdr:row>76</xdr:row>
      <xdr:rowOff>137160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153670</xdr:rowOff>
    </xdr:from>
    <xdr:ext cx="588645"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580" y="128409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136525</xdr:rowOff>
    </xdr:from>
    <xdr:to>
      <xdr:col>15</xdr:col>
      <xdr:colOff>101600</xdr:colOff>
      <xdr:row>75</xdr:row>
      <xdr:rowOff>66675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83185</xdr:rowOff>
    </xdr:from>
    <xdr:ext cx="588645"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580" y="1259903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15240</xdr:rowOff>
    </xdr:from>
    <xdr:to>
      <xdr:col>10</xdr:col>
      <xdr:colOff>165100</xdr:colOff>
      <xdr:row>76</xdr:row>
      <xdr:rowOff>116840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133350</xdr:rowOff>
    </xdr:from>
    <xdr:ext cx="588645" cy="25019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580" y="12820650"/>
          <a:ext cx="588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168275</xdr:rowOff>
    </xdr:from>
    <xdr:to>
      <xdr:col>6</xdr:col>
      <xdr:colOff>38100</xdr:colOff>
      <xdr:row>76</xdr:row>
      <xdr:rowOff>98425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114935</xdr:rowOff>
    </xdr:from>
    <xdr:ext cx="588645" cy="25908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580" y="1280223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725" cy="21717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8760" cy="24892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5470" cy="2584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5470" cy="25908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5470" cy="248920"/>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90170</xdr:rowOff>
    </xdr:from>
    <xdr:to>
      <xdr:col>24</xdr:col>
      <xdr:colOff>62865</xdr:colOff>
      <xdr:row>99</xdr:row>
      <xdr:rowOff>129540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7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133350</xdr:rowOff>
    </xdr:from>
    <xdr:ext cx="534670" cy="250190"/>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9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129540</xdr:rowOff>
    </xdr:from>
    <xdr:to>
      <xdr:col>24</xdr:col>
      <xdr:colOff>152400</xdr:colOff>
      <xdr:row>99</xdr:row>
      <xdr:rowOff>129540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36830</xdr:rowOff>
    </xdr:from>
    <xdr:ext cx="598805" cy="259080"/>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115,035</a:t>
          </a:r>
          <a:endParaRPr kumimoji="1" lang="ja-JP" altLang="en-US" sz="1000" b="1">
            <a:latin typeface="ＭＳ Ｐゴシック"/>
          </a:endParaRPr>
        </a:p>
      </xdr:txBody>
    </xdr:sp>
    <xdr:clientData/>
  </xdr:oneCellAnchor>
  <xdr:twoCellAnchor>
    <xdr:from>
      <xdr:col>23</xdr:col>
      <xdr:colOff>165100</xdr:colOff>
      <xdr:row>90</xdr:row>
      <xdr:rowOff>90170</xdr:rowOff>
    </xdr:from>
    <xdr:to>
      <xdr:col>24</xdr:col>
      <xdr:colOff>152400</xdr:colOff>
      <xdr:row>90</xdr:row>
      <xdr:rowOff>90170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48895</xdr:rowOff>
    </xdr:from>
    <xdr:to>
      <xdr:col>24</xdr:col>
      <xdr:colOff>63500</xdr:colOff>
      <xdr:row>99</xdr:row>
      <xdr:rowOff>50165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70224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46990</xdr:rowOff>
    </xdr:from>
    <xdr:ext cx="534670" cy="259080"/>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24130</xdr:rowOff>
    </xdr:from>
    <xdr:to>
      <xdr:col>24</xdr:col>
      <xdr:colOff>114300</xdr:colOff>
      <xdr:row>98</xdr:row>
      <xdr:rowOff>125730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48895</xdr:rowOff>
    </xdr:from>
    <xdr:to>
      <xdr:col>19</xdr:col>
      <xdr:colOff>177800</xdr:colOff>
      <xdr:row>99</xdr:row>
      <xdr:rowOff>67310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70224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36195</xdr:rowOff>
    </xdr:from>
    <xdr:to>
      <xdr:col>20</xdr:col>
      <xdr:colOff>38100</xdr:colOff>
      <xdr:row>98</xdr:row>
      <xdr:rowOff>137795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154940</xdr:rowOff>
    </xdr:from>
    <xdr:ext cx="524510" cy="25146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29965" y="1661414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67310</xdr:rowOff>
    </xdr:from>
    <xdr:to>
      <xdr:col>15</xdr:col>
      <xdr:colOff>50800</xdr:colOff>
      <xdr:row>99</xdr:row>
      <xdr:rowOff>95885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408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168910</xdr:rowOff>
    </xdr:from>
    <xdr:to>
      <xdr:col>15</xdr:col>
      <xdr:colOff>101600</xdr:colOff>
      <xdr:row>98</xdr:row>
      <xdr:rowOff>99060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115570</xdr:rowOff>
    </xdr:from>
    <xdr:ext cx="52451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0965" y="165747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95885</xdr:rowOff>
    </xdr:from>
    <xdr:to>
      <xdr:col>10</xdr:col>
      <xdr:colOff>114300</xdr:colOff>
      <xdr:row>99</xdr:row>
      <xdr:rowOff>118745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70694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109220</xdr:rowOff>
    </xdr:from>
    <xdr:to>
      <xdr:col>10</xdr:col>
      <xdr:colOff>165100</xdr:colOff>
      <xdr:row>98</xdr:row>
      <xdr:rowOff>38735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55245</xdr:rowOff>
    </xdr:from>
    <xdr:ext cx="524510" cy="24892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1965" y="1651444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12065</xdr:rowOff>
    </xdr:from>
    <xdr:to>
      <xdr:col>6</xdr:col>
      <xdr:colOff>38100</xdr:colOff>
      <xdr:row>98</xdr:row>
      <xdr:rowOff>113665</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130175</xdr:rowOff>
    </xdr:from>
    <xdr:ext cx="52451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2965" y="165893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170815</xdr:rowOff>
    </xdr:from>
    <xdr:to>
      <xdr:col>24</xdr:col>
      <xdr:colOff>114300</xdr:colOff>
      <xdr:row>99</xdr:row>
      <xdr:rowOff>100965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86360</xdr:rowOff>
    </xdr:from>
    <xdr:ext cx="534670" cy="251460"/>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884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169545</xdr:rowOff>
    </xdr:from>
    <xdr:to>
      <xdr:col>20</xdr:col>
      <xdr:colOff>38100</xdr:colOff>
      <xdr:row>99</xdr:row>
      <xdr:rowOff>99695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90805</xdr:rowOff>
    </xdr:from>
    <xdr:ext cx="524510" cy="2584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29965" y="1706435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16510</xdr:rowOff>
    </xdr:from>
    <xdr:to>
      <xdr:col>15</xdr:col>
      <xdr:colOff>101600</xdr:colOff>
      <xdr:row>99</xdr:row>
      <xdr:rowOff>118110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109220</xdr:rowOff>
    </xdr:from>
    <xdr:ext cx="524510" cy="25146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0965" y="170827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45085</xdr:rowOff>
    </xdr:from>
    <xdr:to>
      <xdr:col>10</xdr:col>
      <xdr:colOff>165100</xdr:colOff>
      <xdr:row>99</xdr:row>
      <xdr:rowOff>146685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70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137795</xdr:rowOff>
    </xdr:from>
    <xdr:ext cx="524510"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1965" y="171113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67945</xdr:rowOff>
    </xdr:from>
    <xdr:to>
      <xdr:col>6</xdr:col>
      <xdr:colOff>38100</xdr:colOff>
      <xdr:row>99</xdr:row>
      <xdr:rowOff>169545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704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160655</xdr:rowOff>
    </xdr:from>
    <xdr:ext cx="524510" cy="25908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2965" y="171342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725" cy="21717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8760"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7200" cy="25082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6316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7200"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98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7200" cy="25146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664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7200" cy="2584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640" y="5337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57200"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640" y="50101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200" cy="248920"/>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37465</xdr:rowOff>
    </xdr:from>
    <xdr:to>
      <xdr:col>54</xdr:col>
      <xdr:colOff>189865</xdr:colOff>
      <xdr:row>39</xdr:row>
      <xdr:rowOff>99060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155575</xdr:rowOff>
    </xdr:from>
    <xdr:ext cx="469900" cy="25082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6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4,389</a:t>
          </a:r>
          <a:endParaRPr kumimoji="1" lang="ja-JP" altLang="en-US" sz="1000" b="1">
            <a:latin typeface="ＭＳ Ｐゴシック"/>
          </a:endParaRPr>
        </a:p>
      </xdr:txBody>
    </xdr:sp>
    <xdr:clientData/>
  </xdr:oneCellAnchor>
  <xdr:twoCellAnchor>
    <xdr:from>
      <xdr:col>54</xdr:col>
      <xdr:colOff>101600</xdr:colOff>
      <xdr:row>31</xdr:row>
      <xdr:rowOff>37465</xdr:rowOff>
    </xdr:from>
    <xdr:to>
      <xdr:col>55</xdr:col>
      <xdr:colOff>88900</xdr:colOff>
      <xdr:row>31</xdr:row>
      <xdr:rowOff>37465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98425</xdr:rowOff>
    </xdr:from>
    <xdr:ext cx="378460" cy="25082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07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75565</xdr:rowOff>
    </xdr:from>
    <xdr:to>
      <xdr:col>55</xdr:col>
      <xdr:colOff>50800</xdr:colOff>
      <xdr:row>39</xdr:row>
      <xdr:rowOff>6350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83820</xdr:rowOff>
    </xdr:from>
    <xdr:to>
      <xdr:col>50</xdr:col>
      <xdr:colOff>165100</xdr:colOff>
      <xdr:row>39</xdr:row>
      <xdr:rowOff>13970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30480</xdr:rowOff>
    </xdr:from>
    <xdr:ext cx="378460" cy="25019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70" y="63741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64135</xdr:rowOff>
    </xdr:from>
    <xdr:to>
      <xdr:col>46</xdr:col>
      <xdr:colOff>38100</xdr:colOff>
      <xdr:row>38</xdr:row>
      <xdr:rowOff>166370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10795</xdr:rowOff>
    </xdr:from>
    <xdr:ext cx="378460" cy="2584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70" y="6354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90805</xdr:rowOff>
    </xdr:from>
    <xdr:to>
      <xdr:col>41</xdr:col>
      <xdr:colOff>50800</xdr:colOff>
      <xdr:row>39</xdr:row>
      <xdr:rowOff>99060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434455"/>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65405</xdr:rowOff>
    </xdr:from>
    <xdr:to>
      <xdr:col>41</xdr:col>
      <xdr:colOff>101600</xdr:colOff>
      <xdr:row>38</xdr:row>
      <xdr:rowOff>167005</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12700</xdr:rowOff>
    </xdr:from>
    <xdr:ext cx="37846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70" y="6356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32385</xdr:rowOff>
    </xdr:from>
    <xdr:to>
      <xdr:col>36</xdr:col>
      <xdr:colOff>165100</xdr:colOff>
      <xdr:row>38</xdr:row>
      <xdr:rowOff>133985</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125095</xdr:rowOff>
    </xdr:from>
    <xdr:ext cx="378460" cy="2584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70" y="6640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48920"/>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39395"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39395"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39395"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141605</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158115</xdr:rowOff>
    </xdr:from>
    <xdr:ext cx="459740" cy="24892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350" y="615886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725" cy="21717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8760"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080" y="10072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5470"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5470" cy="24892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34290</xdr:rowOff>
    </xdr:from>
    <xdr:to>
      <xdr:col>54</xdr:col>
      <xdr:colOff>189865</xdr:colOff>
      <xdr:row>59</xdr:row>
      <xdr:rowOff>90805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90"/>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94615</xdr:rowOff>
    </xdr:from>
    <xdr:ext cx="378460" cy="259080"/>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90805</xdr:rowOff>
    </xdr:from>
    <xdr:to>
      <xdr:col>55</xdr:col>
      <xdr:colOff>88900</xdr:colOff>
      <xdr:row>59</xdr:row>
      <xdr:rowOff>90805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152400</xdr:rowOff>
    </xdr:from>
    <xdr:ext cx="534670" cy="259080"/>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98,456</a:t>
          </a:r>
          <a:endParaRPr kumimoji="1" lang="ja-JP" altLang="en-US" sz="1000" b="1">
            <a:latin typeface="ＭＳ Ｐゴシック"/>
          </a:endParaRPr>
        </a:p>
      </xdr:txBody>
    </xdr:sp>
    <xdr:clientData/>
  </xdr:oneCellAnchor>
  <xdr:twoCellAnchor>
    <xdr:from>
      <xdr:col>54</xdr:col>
      <xdr:colOff>101600</xdr:colOff>
      <xdr:row>50</xdr:row>
      <xdr:rowOff>34290</xdr:rowOff>
    </xdr:from>
    <xdr:to>
      <xdr:col>55</xdr:col>
      <xdr:colOff>88900</xdr:colOff>
      <xdr:row>50</xdr:row>
      <xdr:rowOff>34290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25400</xdr:rowOff>
    </xdr:from>
    <xdr:to>
      <xdr:col>55</xdr:col>
      <xdr:colOff>0</xdr:colOff>
      <xdr:row>58</xdr:row>
      <xdr:rowOff>137160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996950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76200</xdr:rowOff>
    </xdr:from>
    <xdr:ext cx="534670" cy="250190"/>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85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53340</xdr:rowOff>
    </xdr:from>
    <xdr:to>
      <xdr:col>55</xdr:col>
      <xdr:colOff>50800</xdr:colOff>
      <xdr:row>58</xdr:row>
      <xdr:rowOff>154940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25400</xdr:rowOff>
    </xdr:from>
    <xdr:to>
      <xdr:col>50</xdr:col>
      <xdr:colOff>114300</xdr:colOff>
      <xdr:row>58</xdr:row>
      <xdr:rowOff>71120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9969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32385</xdr:rowOff>
    </xdr:from>
    <xdr:to>
      <xdr:col>50</xdr:col>
      <xdr:colOff>165100</xdr:colOff>
      <xdr:row>58</xdr:row>
      <xdr:rowOff>133985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125095</xdr:rowOff>
    </xdr:from>
    <xdr:ext cx="524510" cy="2584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1965" y="1006919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71120</xdr:rowOff>
    </xdr:from>
    <xdr:to>
      <xdr:col>45</xdr:col>
      <xdr:colOff>177800</xdr:colOff>
      <xdr:row>58</xdr:row>
      <xdr:rowOff>118745</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0152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40640</xdr:rowOff>
    </xdr:from>
    <xdr:to>
      <xdr:col>46</xdr:col>
      <xdr:colOff>38100</xdr:colOff>
      <xdr:row>58</xdr:row>
      <xdr:rowOff>142240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133350</xdr:rowOff>
    </xdr:from>
    <xdr:ext cx="524510" cy="25019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2965" y="1007745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55880</xdr:rowOff>
    </xdr:from>
    <xdr:to>
      <xdr:col>41</xdr:col>
      <xdr:colOff>50800</xdr:colOff>
      <xdr:row>58</xdr:row>
      <xdr:rowOff>118745</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999998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45085</xdr:rowOff>
    </xdr:from>
    <xdr:to>
      <xdr:col>41</xdr:col>
      <xdr:colOff>101600</xdr:colOff>
      <xdr:row>58</xdr:row>
      <xdr:rowOff>146685</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163195</xdr:rowOff>
    </xdr:from>
    <xdr:ext cx="52451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3965" y="97643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67945</xdr:rowOff>
    </xdr:from>
    <xdr:to>
      <xdr:col>36</xdr:col>
      <xdr:colOff>165100</xdr:colOff>
      <xdr:row>58</xdr:row>
      <xdr:rowOff>169545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160655</xdr:rowOff>
    </xdr:from>
    <xdr:ext cx="45974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350" y="101047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86360</xdr:rowOff>
    </xdr:from>
    <xdr:to>
      <xdr:col>55</xdr:col>
      <xdr:colOff>50800</xdr:colOff>
      <xdr:row>59</xdr:row>
      <xdr:rowOff>16510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31750</xdr:rowOff>
    </xdr:from>
    <xdr:ext cx="469900" cy="248920"/>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758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146050</xdr:rowOff>
    </xdr:from>
    <xdr:to>
      <xdr:col>50</xdr:col>
      <xdr:colOff>165100</xdr:colOff>
      <xdr:row>58</xdr:row>
      <xdr:rowOff>76200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92710</xdr:rowOff>
    </xdr:from>
    <xdr:ext cx="524510" cy="25908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1965" y="96939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20320</xdr:rowOff>
    </xdr:from>
    <xdr:to>
      <xdr:col>46</xdr:col>
      <xdr:colOff>38100</xdr:colOff>
      <xdr:row>58</xdr:row>
      <xdr:rowOff>121920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138430</xdr:rowOff>
    </xdr:from>
    <xdr:ext cx="524510" cy="25908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2965" y="97396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67945</xdr:rowOff>
    </xdr:from>
    <xdr:to>
      <xdr:col>41</xdr:col>
      <xdr:colOff>101600</xdr:colOff>
      <xdr:row>58</xdr:row>
      <xdr:rowOff>169545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160655</xdr:rowOff>
    </xdr:from>
    <xdr:ext cx="459740"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350" y="101047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5080</xdr:rowOff>
    </xdr:from>
    <xdr:to>
      <xdr:col>36</xdr:col>
      <xdr:colOff>165100</xdr:colOff>
      <xdr:row>58</xdr:row>
      <xdr:rowOff>106680</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123190</xdr:rowOff>
    </xdr:from>
    <xdr:ext cx="524510" cy="24892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4965" y="972439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725" cy="21717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8760"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080" y="13501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5470" cy="2584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370" y="12195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547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5470" cy="24892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42545</xdr:rowOff>
    </xdr:from>
    <xdr:to>
      <xdr:col>54</xdr:col>
      <xdr:colOff>189865</xdr:colOff>
      <xdr:row>79</xdr:row>
      <xdr:rowOff>89535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495"/>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93345</xdr:rowOff>
    </xdr:from>
    <xdr:ext cx="378460" cy="259080"/>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7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89535</xdr:rowOff>
    </xdr:from>
    <xdr:to>
      <xdr:col>55</xdr:col>
      <xdr:colOff>88900</xdr:colOff>
      <xdr:row>79</xdr:row>
      <xdr:rowOff>89535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160655</xdr:rowOff>
    </xdr:from>
    <xdr:ext cx="598805" cy="259080"/>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0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131,148</a:t>
          </a:r>
          <a:endParaRPr kumimoji="1" lang="ja-JP" altLang="en-US" sz="1000" b="1">
            <a:latin typeface="ＭＳ Ｐゴシック"/>
          </a:endParaRPr>
        </a:p>
      </xdr:txBody>
    </xdr:sp>
    <xdr:clientData/>
  </xdr:oneCellAnchor>
  <xdr:twoCellAnchor>
    <xdr:from>
      <xdr:col>54</xdr:col>
      <xdr:colOff>101600</xdr:colOff>
      <xdr:row>71</xdr:row>
      <xdr:rowOff>42545</xdr:rowOff>
    </xdr:from>
    <xdr:to>
      <xdr:col>55</xdr:col>
      <xdr:colOff>88900</xdr:colOff>
      <xdr:row>71</xdr:row>
      <xdr:rowOff>42545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38735</xdr:rowOff>
    </xdr:from>
    <xdr:to>
      <xdr:col>55</xdr:col>
      <xdr:colOff>0</xdr:colOff>
      <xdr:row>79</xdr:row>
      <xdr:rowOff>41275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5832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167640</xdr:rowOff>
    </xdr:from>
    <xdr:ext cx="469900" cy="250190"/>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29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144780</xdr:rowOff>
    </xdr:from>
    <xdr:to>
      <xdr:col>55</xdr:col>
      <xdr:colOff>50800</xdr:colOff>
      <xdr:row>79</xdr:row>
      <xdr:rowOff>74930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41275</xdr:rowOff>
    </xdr:from>
    <xdr:to>
      <xdr:col>50</xdr:col>
      <xdr:colOff>114300</xdr:colOff>
      <xdr:row>79</xdr:row>
      <xdr:rowOff>43180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5858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92710</xdr:rowOff>
    </xdr:from>
    <xdr:ext cx="45974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350" y="13294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35560</xdr:rowOff>
    </xdr:from>
    <xdr:to>
      <xdr:col>45</xdr:col>
      <xdr:colOff>177800</xdr:colOff>
      <xdr:row>79</xdr:row>
      <xdr:rowOff>43180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580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153035</xdr:rowOff>
    </xdr:from>
    <xdr:to>
      <xdr:col>46</xdr:col>
      <xdr:colOff>38100</xdr:colOff>
      <xdr:row>79</xdr:row>
      <xdr:rowOff>83185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99695</xdr:rowOff>
    </xdr:from>
    <xdr:ext cx="459740" cy="24955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350" y="1330134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19050</xdr:rowOff>
    </xdr:from>
    <xdr:to>
      <xdr:col>41</xdr:col>
      <xdr:colOff>50800</xdr:colOff>
      <xdr:row>79</xdr:row>
      <xdr:rowOff>35560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636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153035</xdr:rowOff>
    </xdr:from>
    <xdr:to>
      <xdr:col>41</xdr:col>
      <xdr:colOff>101600</xdr:colOff>
      <xdr:row>79</xdr:row>
      <xdr:rowOff>83185</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99695</xdr:rowOff>
    </xdr:from>
    <xdr:ext cx="459740" cy="24955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350" y="1330134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148590</xdr:rowOff>
    </xdr:from>
    <xdr:to>
      <xdr:col>36</xdr:col>
      <xdr:colOff>165100</xdr:colOff>
      <xdr:row>79</xdr:row>
      <xdr:rowOff>78740</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69850</xdr:rowOff>
    </xdr:from>
    <xdr:ext cx="45974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350" y="136144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159385</xdr:rowOff>
    </xdr:from>
    <xdr:to>
      <xdr:col>55</xdr:col>
      <xdr:colOff>50800</xdr:colOff>
      <xdr:row>79</xdr:row>
      <xdr:rowOff>89535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123190</xdr:rowOff>
    </xdr:from>
    <xdr:ext cx="469900" cy="248920"/>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2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161925</xdr:rowOff>
    </xdr:from>
    <xdr:to>
      <xdr:col>50</xdr:col>
      <xdr:colOff>165100</xdr:colOff>
      <xdr:row>79</xdr:row>
      <xdr:rowOff>92075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83185</xdr:rowOff>
    </xdr:from>
    <xdr:ext cx="459740"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350" y="1362773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163830</xdr:rowOff>
    </xdr:from>
    <xdr:to>
      <xdr:col>46</xdr:col>
      <xdr:colOff>38100</xdr:colOff>
      <xdr:row>79</xdr:row>
      <xdr:rowOff>93980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85090</xdr:rowOff>
    </xdr:from>
    <xdr:ext cx="459740"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350" y="136296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156210</xdr:rowOff>
    </xdr:from>
    <xdr:to>
      <xdr:col>41</xdr:col>
      <xdr:colOff>101600</xdr:colOff>
      <xdr:row>79</xdr:row>
      <xdr:rowOff>86360</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77470</xdr:rowOff>
    </xdr:from>
    <xdr:ext cx="459740" cy="24892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350" y="1362202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139700</xdr:rowOff>
    </xdr:from>
    <xdr:to>
      <xdr:col>36</xdr:col>
      <xdr:colOff>165100</xdr:colOff>
      <xdr:row>79</xdr:row>
      <xdr:rowOff>69850</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86995</xdr:rowOff>
    </xdr:from>
    <xdr:ext cx="459740" cy="25082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350" y="1328864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725" cy="21717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8760" cy="24892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5470" cy="24892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6342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5470" cy="24892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5470" cy="24892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5470" cy="24892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75565</xdr:rowOff>
    </xdr:from>
    <xdr:to>
      <xdr:col>54</xdr:col>
      <xdr:colOff>189865</xdr:colOff>
      <xdr:row>98</xdr:row>
      <xdr:rowOff>109220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06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112395</xdr:rowOff>
    </xdr:from>
    <xdr:ext cx="534670" cy="248920"/>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4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13,554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109220</xdr:rowOff>
    </xdr:from>
    <xdr:to>
      <xdr:col>55</xdr:col>
      <xdr:colOff>88900</xdr:colOff>
      <xdr:row>98</xdr:row>
      <xdr:rowOff>109220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22225</xdr:rowOff>
    </xdr:from>
    <xdr:ext cx="598805" cy="2584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627,967</a:t>
          </a:r>
          <a:endParaRPr kumimoji="1" lang="ja-JP" altLang="en-US" sz="1000" b="1">
            <a:latin typeface="ＭＳ Ｐゴシック"/>
          </a:endParaRPr>
        </a:p>
      </xdr:txBody>
    </xdr:sp>
    <xdr:clientData/>
  </xdr:oneCellAnchor>
  <xdr:twoCellAnchor>
    <xdr:from>
      <xdr:col>54</xdr:col>
      <xdr:colOff>101600</xdr:colOff>
      <xdr:row>90</xdr:row>
      <xdr:rowOff>75565</xdr:rowOff>
    </xdr:from>
    <xdr:to>
      <xdr:col>55</xdr:col>
      <xdr:colOff>88900</xdr:colOff>
      <xdr:row>90</xdr:row>
      <xdr:rowOff>75565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65405</xdr:rowOff>
    </xdr:from>
    <xdr:to>
      <xdr:col>55</xdr:col>
      <xdr:colOff>0</xdr:colOff>
      <xdr:row>98</xdr:row>
      <xdr:rowOff>74930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675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22860</xdr:rowOff>
    </xdr:from>
    <xdr:ext cx="534670" cy="259080"/>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171450</xdr:rowOff>
    </xdr:from>
    <xdr:to>
      <xdr:col>55</xdr:col>
      <xdr:colOff>50800</xdr:colOff>
      <xdr:row>98</xdr:row>
      <xdr:rowOff>101600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70485</xdr:rowOff>
    </xdr:from>
    <xdr:to>
      <xdr:col>50</xdr:col>
      <xdr:colOff>114300</xdr:colOff>
      <xdr:row>98</xdr:row>
      <xdr:rowOff>74930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725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169545</xdr:rowOff>
    </xdr:from>
    <xdr:to>
      <xdr:col>50</xdr:col>
      <xdr:colOff>165100</xdr:colOff>
      <xdr:row>98</xdr:row>
      <xdr:rowOff>99695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116205</xdr:rowOff>
    </xdr:from>
    <xdr:ext cx="52451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1965" y="165754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37465</xdr:rowOff>
    </xdr:from>
    <xdr:to>
      <xdr:col>45</xdr:col>
      <xdr:colOff>177800</xdr:colOff>
      <xdr:row>98</xdr:row>
      <xdr:rowOff>70485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395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167005</xdr:rowOff>
    </xdr:from>
    <xdr:to>
      <xdr:col>46</xdr:col>
      <xdr:colOff>38100</xdr:colOff>
      <xdr:row>98</xdr:row>
      <xdr:rowOff>97790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113665</xdr:rowOff>
    </xdr:from>
    <xdr:ext cx="524510" cy="2584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2965" y="1657286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15240</xdr:rowOff>
    </xdr:from>
    <xdr:to>
      <xdr:col>41</xdr:col>
      <xdr:colOff>50800</xdr:colOff>
      <xdr:row>98</xdr:row>
      <xdr:rowOff>37465</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173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169545</xdr:rowOff>
    </xdr:from>
    <xdr:to>
      <xdr:col>41</xdr:col>
      <xdr:colOff>101600</xdr:colOff>
      <xdr:row>98</xdr:row>
      <xdr:rowOff>99695</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90805</xdr:rowOff>
    </xdr:from>
    <xdr:ext cx="524510" cy="2584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3965" y="1689290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635</xdr:rowOff>
    </xdr:from>
    <xdr:to>
      <xdr:col>36</xdr:col>
      <xdr:colOff>165100</xdr:colOff>
      <xdr:row>98</xdr:row>
      <xdr:rowOff>102235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93345</xdr:rowOff>
    </xdr:from>
    <xdr:ext cx="52451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4965" y="168954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14605</xdr:rowOff>
    </xdr:from>
    <xdr:to>
      <xdr:col>55</xdr:col>
      <xdr:colOff>50800</xdr:colOff>
      <xdr:row>98</xdr:row>
      <xdr:rowOff>116205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149860</xdr:rowOff>
    </xdr:from>
    <xdr:ext cx="534670" cy="259080"/>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24130</xdr:rowOff>
    </xdr:from>
    <xdr:to>
      <xdr:col>50</xdr:col>
      <xdr:colOff>165100</xdr:colOff>
      <xdr:row>98</xdr:row>
      <xdr:rowOff>125730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116840</xdr:rowOff>
    </xdr:from>
    <xdr:ext cx="524510"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1965" y="169189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19685</xdr:rowOff>
    </xdr:from>
    <xdr:to>
      <xdr:col>46</xdr:col>
      <xdr:colOff>38100</xdr:colOff>
      <xdr:row>98</xdr:row>
      <xdr:rowOff>121285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112395</xdr:rowOff>
    </xdr:from>
    <xdr:ext cx="524510" cy="24892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2965" y="1691449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158115</xdr:rowOff>
    </xdr:from>
    <xdr:to>
      <xdr:col>41</xdr:col>
      <xdr:colOff>101600</xdr:colOff>
      <xdr:row>98</xdr:row>
      <xdr:rowOff>88265</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104775</xdr:rowOff>
    </xdr:from>
    <xdr:ext cx="524510"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3965" y="165639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135890</xdr:rowOff>
    </xdr:from>
    <xdr:to>
      <xdr:col>36</xdr:col>
      <xdr:colOff>165100</xdr:colOff>
      <xdr:row>98</xdr:row>
      <xdr:rowOff>66040</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82550</xdr:rowOff>
    </xdr:from>
    <xdr:ext cx="524510"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4965" y="165417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725" cy="21717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8760" cy="24892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080" y="6969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139700</xdr:rowOff>
    </xdr:from>
    <xdr:to>
      <xdr:col>85</xdr:col>
      <xdr:colOff>126365</xdr:colOff>
      <xdr:row>39</xdr:row>
      <xdr:rowOff>73025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65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76835</xdr:rowOff>
    </xdr:from>
    <xdr:ext cx="469900" cy="24955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3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73025</xdr:rowOff>
    </xdr:from>
    <xdr:to>
      <xdr:col>86</xdr:col>
      <xdr:colOff>25400</xdr:colOff>
      <xdr:row>39</xdr:row>
      <xdr:rowOff>73025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86360</xdr:rowOff>
    </xdr:from>
    <xdr:ext cx="534670" cy="251460"/>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29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43,494</a:t>
          </a:r>
          <a:endParaRPr kumimoji="1" lang="ja-JP" altLang="en-US" sz="1000" b="1">
            <a:latin typeface="ＭＳ Ｐゴシック"/>
          </a:endParaRPr>
        </a:p>
      </xdr:txBody>
    </xdr:sp>
    <xdr:clientData/>
  </xdr:oneCellAnchor>
  <xdr:twoCellAnchor>
    <xdr:from>
      <xdr:col>85</xdr:col>
      <xdr:colOff>38100</xdr:colOff>
      <xdr:row>31</xdr:row>
      <xdr:rowOff>139700</xdr:rowOff>
    </xdr:from>
    <xdr:to>
      <xdr:col>86</xdr:col>
      <xdr:colOff>25400</xdr:colOff>
      <xdr:row>31</xdr:row>
      <xdr:rowOff>139700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165100</xdr:rowOff>
    </xdr:from>
    <xdr:to>
      <xdr:col>85</xdr:col>
      <xdr:colOff>127000</xdr:colOff>
      <xdr:row>38</xdr:row>
      <xdr:rowOff>39370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5087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77470</xdr:rowOff>
    </xdr:from>
    <xdr:ext cx="534670" cy="248920"/>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67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54610</xdr:rowOff>
    </xdr:from>
    <xdr:to>
      <xdr:col>85</xdr:col>
      <xdr:colOff>177800</xdr:colOff>
      <xdr:row>37</xdr:row>
      <xdr:rowOff>156210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37</xdr:row>
      <xdr:rowOff>165100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4731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77470</xdr:rowOff>
    </xdr:from>
    <xdr:to>
      <xdr:col>81</xdr:col>
      <xdr:colOff>101600</xdr:colOff>
      <xdr:row>38</xdr:row>
      <xdr:rowOff>7620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24130</xdr:rowOff>
    </xdr:from>
    <xdr:ext cx="52451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3965" y="61963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129540</xdr:rowOff>
    </xdr:from>
    <xdr:to>
      <xdr:col>76</xdr:col>
      <xdr:colOff>114300</xdr:colOff>
      <xdr:row>38</xdr:row>
      <xdr:rowOff>82550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47319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107950</xdr:rowOff>
    </xdr:from>
    <xdr:to>
      <xdr:col>76</xdr:col>
      <xdr:colOff>165100</xdr:colOff>
      <xdr:row>38</xdr:row>
      <xdr:rowOff>38100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29210</xdr:rowOff>
    </xdr:from>
    <xdr:ext cx="524510" cy="25146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4965" y="654431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67310</xdr:rowOff>
    </xdr:from>
    <xdr:to>
      <xdr:col>71</xdr:col>
      <xdr:colOff>177800</xdr:colOff>
      <xdr:row>38</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5824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88265</xdr:rowOff>
    </xdr:from>
    <xdr:to>
      <xdr:col>72</xdr:col>
      <xdr:colOff>38100</xdr:colOff>
      <xdr:row>38</xdr:row>
      <xdr:rowOff>18415</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34925</xdr:rowOff>
    </xdr:from>
    <xdr:ext cx="52451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5965" y="62071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104775</xdr:rowOff>
    </xdr:from>
    <xdr:to>
      <xdr:col>67</xdr:col>
      <xdr:colOff>101600</xdr:colOff>
      <xdr:row>38</xdr:row>
      <xdr:rowOff>34925</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52070</xdr:rowOff>
    </xdr:from>
    <xdr:ext cx="524510" cy="25146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6965" y="62242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160020</xdr:rowOff>
    </xdr:from>
    <xdr:to>
      <xdr:col>85</xdr:col>
      <xdr:colOff>177800</xdr:colOff>
      <xdr:row>38</xdr:row>
      <xdr:rowOff>90170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138430</xdr:rowOff>
    </xdr:from>
    <xdr:ext cx="534670" cy="259080"/>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8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114300</xdr:rowOff>
    </xdr:from>
    <xdr:to>
      <xdr:col>81</xdr:col>
      <xdr:colOff>101600</xdr:colOff>
      <xdr:row>38</xdr:row>
      <xdr:rowOff>44450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35560</xdr:rowOff>
    </xdr:from>
    <xdr:ext cx="524510"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3965" y="65506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78740</xdr:rowOff>
    </xdr:from>
    <xdr:to>
      <xdr:col>76</xdr:col>
      <xdr:colOff>165100</xdr:colOff>
      <xdr:row>38</xdr:row>
      <xdr:rowOff>8890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25400</xdr:rowOff>
    </xdr:from>
    <xdr:ext cx="524510"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4965" y="61976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31750</xdr:rowOff>
    </xdr:from>
    <xdr:to>
      <xdr:col>72</xdr:col>
      <xdr:colOff>38100</xdr:colOff>
      <xdr:row>38</xdr:row>
      <xdr:rowOff>133350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124460</xdr:rowOff>
    </xdr:from>
    <xdr:ext cx="524510"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5965" y="66395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xdr:rowOff>
    </xdr:from>
    <xdr:to>
      <xdr:col>67</xdr:col>
      <xdr:colOff>101600</xdr:colOff>
      <xdr:row>38</xdr:row>
      <xdr:rowOff>118110</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109220</xdr:rowOff>
    </xdr:from>
    <xdr:ext cx="524510" cy="25146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6965" y="66243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725" cy="21717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8760" cy="24892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5470" cy="25146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9093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5470" cy="2584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547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5470" cy="24892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xdr:rowOff>
    </xdr:from>
    <xdr:to>
      <xdr:col>85</xdr:col>
      <xdr:colOff>126365</xdr:colOff>
      <xdr:row>60</xdr:row>
      <xdr:rowOff>5080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39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8890</xdr:rowOff>
    </xdr:from>
    <xdr:ext cx="534670" cy="248920"/>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8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22,862</a:t>
          </a:r>
          <a:endParaRPr kumimoji="1" lang="ja-JP" altLang="en-US" sz="1000" b="1">
            <a:latin typeface="ＭＳ Ｐゴシック"/>
            <a:ea typeface="ＭＳ Ｐゴシック"/>
          </a:endParaRPr>
        </a:p>
      </xdr:txBody>
    </xdr:sp>
    <xdr:clientData/>
  </xdr:oneCellAnchor>
  <xdr:twoCellAnchor>
    <xdr:from>
      <xdr:col>85</xdr:col>
      <xdr:colOff>38100</xdr:colOff>
      <xdr:row>60</xdr:row>
      <xdr:rowOff>5080</xdr:rowOff>
    </xdr:from>
    <xdr:to>
      <xdr:col>86</xdr:col>
      <xdr:colOff>25400</xdr:colOff>
      <xdr:row>60</xdr:row>
      <xdr:rowOff>5080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122555</xdr:rowOff>
    </xdr:from>
    <xdr:ext cx="598805" cy="24955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6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164,684</a:t>
          </a:r>
          <a:endParaRPr kumimoji="1" lang="ja-JP" altLang="en-US" sz="1000" b="1">
            <a:latin typeface="ＭＳ Ｐゴシック"/>
          </a:endParaRPr>
        </a:p>
      </xdr:txBody>
    </xdr:sp>
    <xdr:clientData/>
  </xdr:oneCellAnchor>
  <xdr:twoCellAnchor>
    <xdr:from>
      <xdr:col>85</xdr:col>
      <xdr:colOff>38100</xdr:colOff>
      <xdr:row>51</xdr:row>
      <xdr:rowOff>4445</xdr:rowOff>
    </xdr:from>
    <xdr:to>
      <xdr:col>86</xdr:col>
      <xdr:colOff>25400</xdr:colOff>
      <xdr:row>51</xdr:row>
      <xdr:rowOff>4445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115570</xdr:rowOff>
    </xdr:from>
    <xdr:to>
      <xdr:col>85</xdr:col>
      <xdr:colOff>127000</xdr:colOff>
      <xdr:row>58</xdr:row>
      <xdr:rowOff>139700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596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19050</xdr:rowOff>
    </xdr:from>
    <xdr:ext cx="534670" cy="250190"/>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70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167640</xdr:rowOff>
    </xdr:from>
    <xdr:to>
      <xdr:col>85</xdr:col>
      <xdr:colOff>177800</xdr:colOff>
      <xdr:row>58</xdr:row>
      <xdr:rowOff>97790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59</xdr:row>
      <xdr:rowOff>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0838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45720</xdr:rowOff>
    </xdr:from>
    <xdr:to>
      <xdr:col>81</xdr:col>
      <xdr:colOff>101600</xdr:colOff>
      <xdr:row>58</xdr:row>
      <xdr:rowOff>147320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163830</xdr:rowOff>
    </xdr:from>
    <xdr:ext cx="52451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3965" y="9765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0</xdr:rowOff>
    </xdr:from>
    <xdr:to>
      <xdr:col>76</xdr:col>
      <xdr:colOff>114300</xdr:colOff>
      <xdr:row>59</xdr:row>
      <xdr:rowOff>123190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11555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22860</xdr:rowOff>
    </xdr:from>
    <xdr:to>
      <xdr:col>76</xdr:col>
      <xdr:colOff>165100</xdr:colOff>
      <xdr:row>58</xdr:row>
      <xdr:rowOff>124460</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140970</xdr:rowOff>
    </xdr:from>
    <xdr:ext cx="52451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4965" y="97421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57150</xdr:rowOff>
    </xdr:from>
    <xdr:to>
      <xdr:col>71</xdr:col>
      <xdr:colOff>177800</xdr:colOff>
      <xdr:row>59</xdr:row>
      <xdr:rowOff>123190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17270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10160</xdr:rowOff>
    </xdr:from>
    <xdr:ext cx="52451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9782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45085</xdr:rowOff>
    </xdr:from>
    <xdr:to>
      <xdr:col>67</xdr:col>
      <xdr:colOff>101600</xdr:colOff>
      <xdr:row>58</xdr:row>
      <xdr:rowOff>146685</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163195</xdr:rowOff>
    </xdr:from>
    <xdr:ext cx="52451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97643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64770</xdr:rowOff>
    </xdr:from>
    <xdr:to>
      <xdr:col>85</xdr:col>
      <xdr:colOff>177800</xdr:colOff>
      <xdr:row>58</xdr:row>
      <xdr:rowOff>166370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43180</xdr:rowOff>
    </xdr:from>
    <xdr:ext cx="534670" cy="248920"/>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9872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10160</xdr:rowOff>
    </xdr:from>
    <xdr:ext cx="524510"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3965" y="101257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120650</xdr:rowOff>
    </xdr:from>
    <xdr:to>
      <xdr:col>76</xdr:col>
      <xdr:colOff>165100</xdr:colOff>
      <xdr:row>59</xdr:row>
      <xdr:rowOff>50800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41910</xdr:rowOff>
    </xdr:from>
    <xdr:ext cx="524510" cy="25019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4965" y="101574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72390</xdr:rowOff>
    </xdr:from>
    <xdr:to>
      <xdr:col>72</xdr:col>
      <xdr:colOff>38100</xdr:colOff>
      <xdr:row>60</xdr:row>
      <xdr:rowOff>2540</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166370</xdr:rowOff>
    </xdr:from>
    <xdr:ext cx="524510" cy="25146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5965" y="102819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6350</xdr:rowOff>
    </xdr:from>
    <xdr:to>
      <xdr:col>67</xdr:col>
      <xdr:colOff>101600</xdr:colOff>
      <xdr:row>59</xdr:row>
      <xdr:rowOff>107950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99695</xdr:rowOff>
    </xdr:from>
    <xdr:ext cx="524510" cy="24955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6965" y="1021524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725" cy="21717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8760"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85470"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370" y="1306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5470" cy="24892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370" y="12684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547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547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5470" cy="24892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164465</xdr:rowOff>
    </xdr:from>
    <xdr:to>
      <xdr:col>85</xdr:col>
      <xdr:colOff>126365</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515"/>
          <a:ext cx="127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91440</xdr:rowOff>
    </xdr:from>
    <xdr:ext cx="249555" cy="259080"/>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111125</xdr:rowOff>
    </xdr:from>
    <xdr:ext cx="598805" cy="24955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7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418,438</a:t>
          </a:r>
          <a:endParaRPr kumimoji="1" lang="ja-JP" altLang="en-US" sz="1000" b="1">
            <a:latin typeface="ＭＳ Ｐゴシック"/>
          </a:endParaRPr>
        </a:p>
      </xdr:txBody>
    </xdr:sp>
    <xdr:clientData/>
  </xdr:oneCellAnchor>
  <xdr:twoCellAnchor>
    <xdr:from>
      <xdr:col>85</xdr:col>
      <xdr:colOff>38100</xdr:colOff>
      <xdr:row>69</xdr:row>
      <xdr:rowOff>164465</xdr:rowOff>
    </xdr:from>
    <xdr:to>
      <xdr:col>86</xdr:col>
      <xdr:colOff>25400</xdr:colOff>
      <xdr:row>69</xdr:row>
      <xdr:rowOff>164465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43815</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8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8890</xdr:rowOff>
    </xdr:from>
    <xdr:ext cx="469900" cy="248920"/>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157480</xdr:rowOff>
    </xdr:from>
    <xdr:to>
      <xdr:col>85</xdr:col>
      <xdr:colOff>177800</xdr:colOff>
      <xdr:row>79</xdr:row>
      <xdr:rowOff>87630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43180</xdr:rowOff>
    </xdr:from>
    <xdr:to>
      <xdr:col>81</xdr:col>
      <xdr:colOff>50800</xdr:colOff>
      <xdr:row>79</xdr:row>
      <xdr:rowOff>43815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7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159385</xdr:rowOff>
    </xdr:from>
    <xdr:to>
      <xdr:col>81</xdr:col>
      <xdr:colOff>101600</xdr:colOff>
      <xdr:row>79</xdr:row>
      <xdr:rowOff>89535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106045</xdr:rowOff>
    </xdr:from>
    <xdr:ext cx="45974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350" y="133076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41910</xdr:rowOff>
    </xdr:from>
    <xdr:to>
      <xdr:col>76</xdr:col>
      <xdr:colOff>114300</xdr:colOff>
      <xdr:row>79</xdr:row>
      <xdr:rowOff>43180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64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162560</xdr:rowOff>
    </xdr:from>
    <xdr:to>
      <xdr:col>76</xdr:col>
      <xdr:colOff>165100</xdr:colOff>
      <xdr:row>79</xdr:row>
      <xdr:rowOff>92710</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109220</xdr:rowOff>
    </xdr:from>
    <xdr:ext cx="378460" cy="25146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70" y="13310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41910</xdr:rowOff>
    </xdr:from>
    <xdr:to>
      <xdr:col>71</xdr:col>
      <xdr:colOff>177800</xdr:colOff>
      <xdr:row>79</xdr:row>
      <xdr:rowOff>43180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864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158115</xdr:rowOff>
    </xdr:from>
    <xdr:to>
      <xdr:col>72</xdr:col>
      <xdr:colOff>38100</xdr:colOff>
      <xdr:row>79</xdr:row>
      <xdr:rowOff>88265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104775</xdr:rowOff>
    </xdr:from>
    <xdr:ext cx="45974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350" y="133064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161290</xdr:rowOff>
    </xdr:from>
    <xdr:to>
      <xdr:col>67</xdr:col>
      <xdr:colOff>101600</xdr:colOff>
      <xdr:row>79</xdr:row>
      <xdr:rowOff>91440</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107950</xdr:rowOff>
    </xdr:from>
    <xdr:ext cx="37846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70" y="13309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135890</xdr:rowOff>
    </xdr:from>
    <xdr:ext cx="313690" cy="259080"/>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164465</xdr:rowOff>
    </xdr:from>
    <xdr:to>
      <xdr:col>81</xdr:col>
      <xdr:colOff>101600</xdr:colOff>
      <xdr:row>79</xdr:row>
      <xdr:rowOff>94615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86360</xdr:rowOff>
    </xdr:from>
    <xdr:ext cx="378460" cy="25146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92070" y="136309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163830</xdr:rowOff>
    </xdr:from>
    <xdr:to>
      <xdr:col>76</xdr:col>
      <xdr:colOff>165100</xdr:colOff>
      <xdr:row>79</xdr:row>
      <xdr:rowOff>93980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85090</xdr:rowOff>
    </xdr:from>
    <xdr:ext cx="37846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162560</xdr:rowOff>
    </xdr:from>
    <xdr:to>
      <xdr:col>72</xdr:col>
      <xdr:colOff>38100</xdr:colOff>
      <xdr:row>79</xdr:row>
      <xdr:rowOff>92710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83820</xdr:rowOff>
    </xdr:from>
    <xdr:ext cx="378460"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163830</xdr:rowOff>
    </xdr:from>
    <xdr:to>
      <xdr:col>67</xdr:col>
      <xdr:colOff>101600</xdr:colOff>
      <xdr:row>79</xdr:row>
      <xdr:rowOff>93980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85090</xdr:rowOff>
    </xdr:from>
    <xdr:ext cx="378460"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725" cy="21717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8760"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547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5470" cy="24892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137160</xdr:rowOff>
    </xdr:from>
    <xdr:to>
      <xdr:col>85</xdr:col>
      <xdr:colOff>126365</xdr:colOff>
      <xdr:row>98</xdr:row>
      <xdr:rowOff>42545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66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46355</xdr:rowOff>
    </xdr:from>
    <xdr:ext cx="534670" cy="259080"/>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42545</xdr:rowOff>
    </xdr:from>
    <xdr:to>
      <xdr:col>86</xdr:col>
      <xdr:colOff>25400</xdr:colOff>
      <xdr:row>98</xdr:row>
      <xdr:rowOff>42545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83820</xdr:rowOff>
    </xdr:from>
    <xdr:ext cx="598805" cy="259080"/>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2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114,181</a:t>
          </a:r>
          <a:endParaRPr kumimoji="1" lang="ja-JP" altLang="en-US" sz="1000" b="1">
            <a:latin typeface="ＭＳ Ｐゴシック"/>
          </a:endParaRPr>
        </a:p>
      </xdr:txBody>
    </xdr:sp>
    <xdr:clientData/>
  </xdr:oneCellAnchor>
  <xdr:twoCellAnchor>
    <xdr:from>
      <xdr:col>85</xdr:col>
      <xdr:colOff>38100</xdr:colOff>
      <xdr:row>90</xdr:row>
      <xdr:rowOff>137160</xdr:rowOff>
    </xdr:from>
    <xdr:to>
      <xdr:col>86</xdr:col>
      <xdr:colOff>25400</xdr:colOff>
      <xdr:row>90</xdr:row>
      <xdr:rowOff>137160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162560</xdr:rowOff>
    </xdr:from>
    <xdr:to>
      <xdr:col>85</xdr:col>
      <xdr:colOff>127000</xdr:colOff>
      <xdr:row>96</xdr:row>
      <xdr:rowOff>168910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217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128905</xdr:rowOff>
    </xdr:from>
    <xdr:ext cx="534670" cy="259080"/>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106045</xdr:rowOff>
    </xdr:from>
    <xdr:to>
      <xdr:col>85</xdr:col>
      <xdr:colOff>177800</xdr:colOff>
      <xdr:row>97</xdr:row>
      <xdr:rowOff>36195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160655</xdr:rowOff>
    </xdr:from>
    <xdr:to>
      <xdr:col>81</xdr:col>
      <xdr:colOff>50800</xdr:colOff>
      <xdr:row>96</xdr:row>
      <xdr:rowOff>162560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619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99695</xdr:rowOff>
    </xdr:from>
    <xdr:to>
      <xdr:col>81</xdr:col>
      <xdr:colOff>101600</xdr:colOff>
      <xdr:row>97</xdr:row>
      <xdr:rowOff>29845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46355</xdr:rowOff>
    </xdr:from>
    <xdr:ext cx="52451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3965" y="16334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160655</xdr:rowOff>
    </xdr:from>
    <xdr:to>
      <xdr:col>76</xdr:col>
      <xdr:colOff>114300</xdr:colOff>
      <xdr:row>96</xdr:row>
      <xdr:rowOff>164465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19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102870</xdr:rowOff>
    </xdr:from>
    <xdr:to>
      <xdr:col>76</xdr:col>
      <xdr:colOff>165100</xdr:colOff>
      <xdr:row>97</xdr:row>
      <xdr:rowOff>33020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49530</xdr:rowOff>
    </xdr:from>
    <xdr:ext cx="52451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4965" y="163372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149860</xdr:rowOff>
    </xdr:from>
    <xdr:to>
      <xdr:col>71</xdr:col>
      <xdr:colOff>177800</xdr:colOff>
      <xdr:row>96</xdr:row>
      <xdr:rowOff>164465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6090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104775</xdr:rowOff>
    </xdr:from>
    <xdr:to>
      <xdr:col>72</xdr:col>
      <xdr:colOff>38100</xdr:colOff>
      <xdr:row>97</xdr:row>
      <xdr:rowOff>34925</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52070</xdr:rowOff>
    </xdr:from>
    <xdr:ext cx="524510" cy="25146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5965" y="163398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130175</xdr:rowOff>
    </xdr:from>
    <xdr:to>
      <xdr:col>67</xdr:col>
      <xdr:colOff>101600</xdr:colOff>
      <xdr:row>97</xdr:row>
      <xdr:rowOff>60325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52070</xdr:rowOff>
    </xdr:from>
    <xdr:ext cx="524510" cy="25146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6965" y="166827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118110</xdr:rowOff>
    </xdr:from>
    <xdr:to>
      <xdr:col>85</xdr:col>
      <xdr:colOff>177800</xdr:colOff>
      <xdr:row>97</xdr:row>
      <xdr:rowOff>48260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96520</xdr:rowOff>
    </xdr:from>
    <xdr:ext cx="534670" cy="259080"/>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5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111760</xdr:rowOff>
    </xdr:from>
    <xdr:to>
      <xdr:col>81</xdr:col>
      <xdr:colOff>101600</xdr:colOff>
      <xdr:row>97</xdr:row>
      <xdr:rowOff>41910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33020</xdr:rowOff>
    </xdr:from>
    <xdr:ext cx="524510"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3965" y="166636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109855</xdr:rowOff>
    </xdr:from>
    <xdr:to>
      <xdr:col>76</xdr:col>
      <xdr:colOff>165100</xdr:colOff>
      <xdr:row>97</xdr:row>
      <xdr:rowOff>40640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31115</xdr:rowOff>
    </xdr:from>
    <xdr:ext cx="524510" cy="24955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4965" y="166617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113665</xdr:rowOff>
    </xdr:from>
    <xdr:to>
      <xdr:col>72</xdr:col>
      <xdr:colOff>38100</xdr:colOff>
      <xdr:row>97</xdr:row>
      <xdr:rowOff>43815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34925</xdr:rowOff>
    </xdr:from>
    <xdr:ext cx="524510"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5965" y="166655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99060</xdr:rowOff>
    </xdr:from>
    <xdr:to>
      <xdr:col>67</xdr:col>
      <xdr:colOff>101600</xdr:colOff>
      <xdr:row>97</xdr:row>
      <xdr:rowOff>29210</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45720</xdr:rowOff>
    </xdr:from>
    <xdr:ext cx="524510"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6965" y="163334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725" cy="21717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8760" cy="24892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7200" cy="24892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7200" cy="24892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598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7200" cy="24892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640" y="5140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200" cy="24892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11430</xdr:rowOff>
    </xdr:from>
    <xdr:to>
      <xdr:col>116</xdr:col>
      <xdr:colOff>62865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93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157480</xdr:rowOff>
    </xdr:from>
    <xdr:ext cx="249555" cy="248920"/>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58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129540</xdr:rowOff>
    </xdr:from>
    <xdr:ext cx="469900" cy="259080"/>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30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3,281</a:t>
          </a:r>
          <a:endParaRPr kumimoji="1" lang="ja-JP" altLang="en-US" sz="1000" b="1">
            <a:latin typeface="ＭＳ Ｐゴシック"/>
          </a:endParaRPr>
        </a:p>
      </xdr:txBody>
    </xdr:sp>
    <xdr:clientData/>
  </xdr:oneCellAnchor>
  <xdr:twoCellAnchor>
    <xdr:from>
      <xdr:col>115</xdr:col>
      <xdr:colOff>165100</xdr:colOff>
      <xdr:row>30</xdr:row>
      <xdr:rowOff>11430</xdr:rowOff>
    </xdr:from>
    <xdr:to>
      <xdr:col>116</xdr:col>
      <xdr:colOff>152400</xdr:colOff>
      <xdr:row>30</xdr:row>
      <xdr:rowOff>11430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74930</xdr:rowOff>
    </xdr:from>
    <xdr:ext cx="313690" cy="251460"/>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58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76835</xdr:rowOff>
    </xdr:from>
    <xdr:to>
      <xdr:col>112</xdr:col>
      <xdr:colOff>38100</xdr:colOff>
      <xdr:row>39</xdr:row>
      <xdr:rowOff>6985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23495</xdr:rowOff>
    </xdr:from>
    <xdr:ext cx="31369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455" y="63671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65405</xdr:rowOff>
    </xdr:from>
    <xdr:to>
      <xdr:col>107</xdr:col>
      <xdr:colOff>101600</xdr:colOff>
      <xdr:row>38</xdr:row>
      <xdr:rowOff>167005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12065</xdr:rowOff>
    </xdr:from>
    <xdr:ext cx="31369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455" y="63557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62230</xdr:rowOff>
    </xdr:from>
    <xdr:to>
      <xdr:col>102</xdr:col>
      <xdr:colOff>165100</xdr:colOff>
      <xdr:row>38</xdr:row>
      <xdr:rowOff>163830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8890</xdr:rowOff>
    </xdr:from>
    <xdr:ext cx="313690" cy="24892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455" y="635254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56515</xdr:rowOff>
    </xdr:from>
    <xdr:to>
      <xdr:col>98</xdr:col>
      <xdr:colOff>38100</xdr:colOff>
      <xdr:row>38</xdr:row>
      <xdr:rowOff>158115</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3175</xdr:rowOff>
    </xdr:from>
    <xdr:ext cx="31369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455" y="63468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30480</xdr:rowOff>
    </xdr:from>
    <xdr:ext cx="249555" cy="250190"/>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58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9395"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9395"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9395"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9395"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725" cy="21717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8760" cy="24892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8760" cy="24892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939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939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9395"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9395"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9395"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9395"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9395" cy="259080"/>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9395" cy="259080"/>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類似団体平均を上回っているものは、議会費、総務費、民生費で、それ以外はほぼ同じ、もしくは下回る結果となっている。</a:t>
          </a:r>
        </a:p>
        <a:p>
          <a:r>
            <a:rPr lang="ja-JP" altLang="en-US"/>
            <a:t>　総務費については、昨年度から13,746円増加しているが、これはふるさと寄附金事業の拡大が主な要因である。民生費については、幼児保育・教育無償化の開始による施設型給付費等の増のほか、障害者介護給付費や介護保険特別会計繰出金等についても増加しており、昨年度から6,970円増加している。</a:t>
          </a:r>
        </a:p>
        <a:p>
          <a:r>
            <a:rPr lang="ja-JP" altLang="en-US"/>
            <a:t>　農林水産業費については、畜産・酪農収益力強化等整備対策事業(鶏舎建設費補助)や強い農業づくり交付金事業(トマト栽培用ハウス整備費補助)といった大型事業が終了したため、昨年度から6,849円減少し、類似団体平均以下に転じ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平成28年度より慢性的な財源不足に陥っており、4年連続で財政調整用基金が減少している。</a:t>
          </a:r>
        </a:p>
        <a:p>
          <a:r>
            <a:rPr lang="ja-JP" altLang="en-US"/>
            <a:t>　この危機的な状況にあって、令和元年度より行財政改革推進プランを策定し、プランに沿って財政健全化に向けた取り組みを行っている。プランでは財政調整基金残高について数値目標を設定、令和3年度には基金の減少に歯止めをかけ、最終年度の令和7年度までに12億円の残高確保を目標としている。目標の達成に向けて、事務事業評価の実施等により、歳出規模の抑制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大分県日出町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全会計において収支不足はなく、標準財政規模に対する黒字額の比率は全体で1.49ポイント増加している。</a:t>
          </a:r>
        </a:p>
        <a:p>
          <a:r>
            <a:rPr lang="ja-JP" altLang="en-US"/>
            <a:t>　水道事業については、流動負債の減少により剰余額が増加し、0.1ポイント改善しています。</a:t>
          </a:r>
        </a:p>
        <a:p>
          <a:r>
            <a:rPr lang="ja-JP" altLang="en-US"/>
            <a:t>　下水道事業については、令和元年度より企業会計化したことに伴い、新たに剰余額が発生しています。</a:t>
          </a:r>
        </a:p>
        <a:p>
          <a:r>
            <a:rPr lang="ja-JP" altLang="en-US"/>
            <a:t>　一般会計については、財政調整基金と減債基金の取崩しにより、昨年度と同程度の実質収支を確保している。今後は基金の取崩しに頼らない財政運営を行えるよう、歳出規模の見直しを行っていく必要がある。</a:t>
          </a:r>
        </a:p>
        <a:p>
          <a:r>
            <a:rPr lang="ja-JP" altLang="en-US"/>
            <a:t>　特別会計においては、国民健康保険、介護保険（保険事業勘定）、後期高齢者医療の各特別会計において、実質収支が発生している。このうち、介護保険（保険事業勘定）については、翌年度に返還が伴う国庫支出金の収入が多くあったため、そのための財源確保として、昨年度を0.86ポイント上回る実質収支を確保している。国民健康保険、介護保険、後期高齢者医療では、高齢化に伴い､財政需要が増加傾向にある。医療費の適正化や介護予防対策を強化し､安定した財政運営を心がける必要がある。</a:t>
          </a:r>
        </a:p>
        <a:p>
          <a:r>
            <a:rPr lang="ja-JP" altLang="en-US"/>
            <a:t>　</a:t>
          </a:r>
        </a:p>
        <a:p>
          <a:r>
            <a:rPr lang="ja-JP" altLang="en-US"/>
            <a:t>　</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実質公債費比率は、3ヶ年の平均により算出され、R1年度は8.7％と、昨年度から0.5ポイント改善した。単年度ではH29《9.6》、H30《8.8》、R1《7.9》となり、昨年に引き続き数値が改善している。</a:t>
          </a:r>
        </a:p>
        <a:p>
          <a:r>
            <a:rPr lang="ja-JP" altLang="en-US"/>
            <a:t>　比率の分子については､公営企業債の元利償還金に対する繰入金が昨年度から33百万円減少した。これは、下水道事業会計において､公債費の繰入基準が変更となったことが要因である。元利償還金は昨年度から１４百万円減少した。これは庁舎増築事業の償還終了等が要因である。</a:t>
          </a:r>
        </a:p>
        <a:p>
          <a:r>
            <a:rPr lang="ja-JP" altLang="en-US"/>
            <a:t>　今後、町債残高が増加し、元利償還金の増加が見込まれる。プライマリーバランスを意識し、新規発行を抑制し、発行の際は交付税算入のあるものを積極的に活用していく。</a:t>
          </a:r>
        </a:p>
        <a:p>
          <a:endParaRPr/>
        </a:p>
        <a:p>
          <a:r>
            <a:rPr lang="ja-JP" altLang="en-US"/>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R1年度の将来負担比率は64.2％と、昨年度から1.6ポイント増加している。</a:t>
          </a:r>
        </a:p>
        <a:p>
          <a:r>
            <a:rPr lang="ja-JP" altLang="en-US"/>
            <a:t>　分子のうち､将来負担額については、組合負担等見込額、退職手当負担見込額は増加、一般会計等にかかる地方債残高、債務負担行為に基づく支出予定額、公営企業債等繰入見込額は減少している。このうち退職手当負担見込額の増は、退職者数の増により､退職手当組合負担額が増加したことが要因である。充当可能財源については、財政調整用基金の取崩しで充当可能基金が減少している。基準財政需要額算入見込額は、下水道費や臨時財政対策債償還費等で減少している。これらにより、将来負担比率の分子は116百万円の増加となった。</a:t>
          </a:r>
        </a:p>
        <a:p>
          <a:r>
            <a:rPr lang="ja-JP" altLang="en-US"/>
            <a:t>　基金残高が少なく、交付税措置率の高い地方債の発行が限られているため、当町の将来負担比率は県内で最下位に位置している。今後も学校給食センター建設事業の実施等により、更なる率の悪化が懸念される。地方債残高、プライマリーバランスを考慮した財政運営に努め、比率の改善に努める。</a:t>
          </a:r>
        </a:p>
        <a:p>
          <a:r>
            <a:rPr lang="ja-JP" altLang="en-US"/>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大分県日出町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基金全体で92百万円の減額となった。基金残高は県下最下位である。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財源不足による財政調整基金や減債基金の取崩しが主な原因である。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慢性的な財源不足により、4年連続で基金が減少している。令和元年度に行財政改革推進プランを策定、財政健全化に向けて、事務事業評価をはじめとした各種取り組みを実施している。令和3年度末には基金の減少に歯止めをかけることを目標に掲げ、徹底した歳出の見直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■日出町公共施設整備基金・・・町の公共施設の整備に用いる。R1は学校給食センター建設事業の財源として用いた。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■日出町まちづくり基金・・・独創的、個性的なまちづくり事業を推進するために用いる。R1は子ども医療費助成事業ほか18事業に充当。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■地域福祉推進事業・・・地域福祉事業の推進のために用いる。R1は心身障害者福祉年金給付事業ほか3事業に充当。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公共施設整備基金については13百万円、まちづくり基金については71百万円、地域福祉推進基金については10百万円、それぞれ取り崩している。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まちづくり基金については、ふるさと寄附金事業が好調であったことから、170百万円を積み立てている。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公共施設整備基金については､R3までに残高の全てを学校給食センター建設事業に充当することとしている。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まちづくり基金については、ふるさと寄附金収入を積み立てることとしているため、残高は増加することが予想される。積み立てた後、翌年度にまちづくりに関する施策に充当することとしている。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歳入の確保が限られている中、人件費や扶助費といった義務的経費のほか、物件費等も年々増加しており、慢性的な財源不足が生じている。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行財政改革推進プランで、財政調整基金残高の数値目標を設定、令和3年度までに基金減少に歯止めをかけ、プラン最終年度である令和7年度までに12億円を確保することとしている。目標達成に向けて、事務事業評価の強化等により、歳出規模の見直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学校施設の空調整備や公共施設の耐震化など、大型事業の実施により町債残高は増加しており、それに伴い公債費の負担も重くのしかかっている。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行財政改革推進プランで､町債残高の数値目標を設定、その実現に向けて町債発行額の上限を6億5千万円以内としている。これにより、令和5年度以降､公債費は減少する見込みである。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FF45E8E-7B37-4A65-8540-5057924ABD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C84520E-7156-4D71-8783-AB4544CE9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CD06A87-D6AE-4D00-8842-9904CC32EAC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7AC3733-E24A-45CA-A0C0-932A83FBBD1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61FCE81-83BA-4630-B5EA-893BA9BEB9A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EFAF9BF-58BC-4628-8173-0179A72C10B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1CB8294-1AEB-42D1-A911-873EC014F42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C77E3E8-0E27-4F3E-8F03-9908271A4D7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E19FC28-CB5C-47EE-B760-533AD8E0ED6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EEF111E-5A32-4198-8386-E7CBA5AD129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A8A00BD-61E1-42F1-9C7F-4D9FE14E43D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EAE01FE-CF47-4220-B93F-AEC9A0AA220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28,449
28,304
73.32
10,326,567
10,158,331
152,612
6,117,135
10,220,875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50FB9D7-60C2-45D7-9EAF-4DEAF26386B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0D421EE-DD98-47AB-8B48-A67E9311B16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3EA5130-FFDD-4FDD-A7C1-2A32A2B6F8C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3B2F000-5B55-49CD-BA87-E058260FC8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DB38911-99F5-4B56-9942-0DB7140B24B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E28DBF3-C5B8-42DB-B6C6-C4F89C5B3BD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8DBBE97-34A9-4D80-B9D5-48322DE815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D5FE755-D9DD-4EDA-8CB1-FE26617345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1460E6D-2887-4080-A675-CCFB1D31E4A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90D4ADD-7D61-402B-864A-B25E93B9974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1FCA304-2A1A-4133-B955-8FDA7A696E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51E7685-985B-4151-BDAF-3BAF2F55CA3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308B90D-6981-468E-9806-5BB8369D724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E099154-34BC-4A3A-8DAD-BF96A6997A0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929D33C-D5D2-4594-A30D-CE03C424CD4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EE4F3A5-4C7D-4327-ADC0-02BCB5A9017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BC6A3B6-23C8-44E2-A918-C8245AC87E4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6FFDF01-C139-402B-8291-6D092BDD2C5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1B647F1-2510-41AB-B93E-4D86BC51876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7802B14-DE89-4CEE-BF2C-73ED66766F7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EEDB5FF-200E-4206-9207-FDCDA984512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B27B4DC-214F-4FB4-B3FB-FE5C8CDD265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ABF962-2D7C-436A-BA85-A5526FA6566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C45A8AC-520D-40A4-A800-CE9DEBD5FE1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EBE4324-60FA-4E1D-90B1-162485F1985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D5E6F2A-2DF7-4CDF-A17D-2DB401BF9EB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CF32809-65A6-4789-84FE-2D12E683AAA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C1C938D-62DA-49A4-AA87-CF835052839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DE290B3-AFE8-4594-80FB-644CECFA6EC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8208389-259B-4C7F-91F1-B38E12DDB25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95A1414-661C-4F34-BEBA-6AC1783F5B4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EA41765-F66F-44FE-876E-76AA60BF5D5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3D81C3C-5798-456D-B8CF-FC3EF45D1F8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EA3C9F6-D18B-457A-8A01-7F537D0D92D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966CEAA-18C6-49C4-91AA-35219B17686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を超え、類似団体平均、全国平均、県平均をともに上回っており、施設の更新について留意する必要がある。特に建物については、昭和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年代に整備された資産も多く</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耐用年数を超えているものもあり、減価償却率は</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近くにまで達している。厳しい財政状況の中、公共施設等総合管理計画に基づき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時期・費用の平準化を図りながら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施設の維持管理及び更新を行っていかなければならない。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D471164-2A2C-491A-BF15-080BC448A0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AC8729B-D062-44DE-824A-58CFF2C64D4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5902C88-66B0-449E-9075-0977E51153E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D8220FB-29B3-4280-A0FF-C9D80281A48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E4CEA231-BB8A-4A12-B946-194473AC9A85}"/>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E270831-A733-4761-AE53-9871E34DA50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4F4BE51-95E8-4A59-8EDE-75597D30317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C2E0EAA-7C30-4F7B-B052-E4F1BBB1AB1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0589E8B-5D08-4703-9123-F1A2343B7ED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279BB51-AF47-417E-BFFF-49023AE2B50D}"/>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F1736F6-151F-4892-ABE8-2297009BA29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411A1624-16DB-499D-9B5A-8A9BF0B5B15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BD7AC44-775D-4E9B-8AFA-4A7672EFB56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D8CA29F-E007-45B1-A78D-155789C11D1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276C006F-F10C-4AEC-9F80-BCC4F62786CF}"/>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4E558771-9540-4EE8-839F-801499EE903A}"/>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B77ADE1A-269C-4790-9AC2-6234E5A57017}"/>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AFD3EDBB-D868-42E8-BD35-A3729758EC2C}"/>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56A8A2DE-5ADB-424E-8F42-6123710BA988}"/>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3960978C-CFA8-4549-87A5-6AE797BAF32C}"/>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BEA2F33A-01F7-4957-B8A7-DB877557EB24}"/>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34030935-C4A2-4C19-B165-87E72A5AFE38}"/>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9231F6EA-6970-4DE0-897B-78E44F1B01D9}"/>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BFD73646-B8A1-45B3-A25F-18F0DE03B0E3}"/>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3E67DCC3-549E-4687-979E-E1FB53FF70F7}"/>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8738014-0C6E-485A-AC4C-2CC68FB4BD8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640CAD6-B5B5-4A8A-9047-6CD9C9BBD3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26987A2-432C-4455-AC46-1ED641BCCD4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2F55AA1-CD60-4F72-BFDC-7F0B022BC3E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6EEF07B-4D72-4523-A203-C864C5320AA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楕円 78">
          <a:extLst>
            <a:ext uri="{FF2B5EF4-FFF2-40B4-BE49-F238E27FC236}">
              <a16:creationId xmlns:a16="http://schemas.microsoft.com/office/drawing/2014/main" id="{3FFF0556-2AF6-4CBE-A785-AC2670DBE938}"/>
            </a:ext>
          </a:extLst>
        </xdr:cNvPr>
        <xdr:cNvSpPr/>
      </xdr:nvSpPr>
      <xdr:spPr>
        <a:xfrm>
          <a:off x="47117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134510</xdr:rowOff>
    </xdr:from>
    <xdr:ext cx="405111" cy="259045"/>
    <xdr:sp macro="" textlink="">
      <xdr:nvSpPr>
        <xdr:cNvPr id="80" name="有形固定資産減価償却率該当値テキスト">
          <a:extLst>
            <a:ext uri="{FF2B5EF4-FFF2-40B4-BE49-F238E27FC236}">
              <a16:creationId xmlns:a16="http://schemas.microsoft.com/office/drawing/2014/main" id="{63B21ECB-E0B6-4A65-8BB9-E507630BE4FA}"/>
            </a:ext>
          </a:extLst>
        </xdr:cNvPr>
        <xdr:cNvSpPr txBox="1"/>
      </xdr:nvSpPr>
      <xdr:spPr>
        <a:xfrm>
          <a:off x="4813300" y="587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123698</xdr:rowOff>
    </xdr:from>
    <xdr:to>
      <xdr:col>19</xdr:col>
      <xdr:colOff>187325</xdr:colOff>
      <xdr:row>30</xdr:row>
      <xdr:rowOff>53848</xdr:rowOff>
    </xdr:to>
    <xdr:sp macro="" textlink="">
      <xdr:nvSpPr>
        <xdr:cNvPr id="81" name="楕円 80">
          <a:extLst>
            <a:ext uri="{FF2B5EF4-FFF2-40B4-BE49-F238E27FC236}">
              <a16:creationId xmlns:a16="http://schemas.microsoft.com/office/drawing/2014/main" id="{512ED3AF-D902-4EF8-BC90-F7830582B59B}"/>
            </a:ext>
          </a:extLst>
        </xdr:cNvPr>
        <xdr:cNvSpPr/>
      </xdr:nvSpPr>
      <xdr:spPr>
        <a:xfrm>
          <a:off x="4000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3048</xdr:rowOff>
    </xdr:from>
    <xdr:to>
      <xdr:col>23</xdr:col>
      <xdr:colOff>85725</xdr:colOff>
      <xdr:row>30</xdr:row>
      <xdr:rowOff>35433</xdr:rowOff>
    </xdr:to>
    <xdr:cxnSp macro="">
      <xdr:nvCxnSpPr>
        <xdr:cNvPr id="82" name="直線コネクタ 81">
          <a:extLst>
            <a:ext uri="{FF2B5EF4-FFF2-40B4-BE49-F238E27FC236}">
              <a16:creationId xmlns:a16="http://schemas.microsoft.com/office/drawing/2014/main" id="{3DE1CDD5-A1B2-4DA1-81A5-CBDECBE89618}"/>
            </a:ext>
          </a:extLst>
        </xdr:cNvPr>
        <xdr:cNvCxnSpPr/>
      </xdr:nvCxnSpPr>
      <xdr:spPr>
        <a:xfrm>
          <a:off x="4051300" y="591807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91313</xdr:rowOff>
    </xdr:from>
    <xdr:to>
      <xdr:col>15</xdr:col>
      <xdr:colOff>187325</xdr:colOff>
      <xdr:row>30</xdr:row>
      <xdr:rowOff>21463</xdr:rowOff>
    </xdr:to>
    <xdr:sp macro="" textlink="">
      <xdr:nvSpPr>
        <xdr:cNvPr id="83" name="楕円 82">
          <a:extLst>
            <a:ext uri="{FF2B5EF4-FFF2-40B4-BE49-F238E27FC236}">
              <a16:creationId xmlns:a16="http://schemas.microsoft.com/office/drawing/2014/main" id="{48BE2AC5-1E33-467B-9BEA-17CE9719BF57}"/>
            </a:ext>
          </a:extLst>
        </xdr:cNvPr>
        <xdr:cNvSpPr/>
      </xdr:nvSpPr>
      <xdr:spPr>
        <a:xfrm>
          <a:off x="3238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142113</xdr:rowOff>
    </xdr:from>
    <xdr:to>
      <xdr:col>19</xdr:col>
      <xdr:colOff>136525</xdr:colOff>
      <xdr:row>30</xdr:row>
      <xdr:rowOff>3048</xdr:rowOff>
    </xdr:to>
    <xdr:cxnSp macro="">
      <xdr:nvCxnSpPr>
        <xdr:cNvPr id="84" name="直線コネクタ 83">
          <a:extLst>
            <a:ext uri="{FF2B5EF4-FFF2-40B4-BE49-F238E27FC236}">
              <a16:creationId xmlns:a16="http://schemas.microsoft.com/office/drawing/2014/main" id="{BD479026-BF56-4A6B-A244-9DFE9AA174A0}"/>
            </a:ext>
          </a:extLst>
        </xdr:cNvPr>
        <xdr:cNvCxnSpPr/>
      </xdr:nvCxnSpPr>
      <xdr:spPr>
        <a:xfrm>
          <a:off x="3289300" y="588568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137541</xdr:rowOff>
    </xdr:from>
    <xdr:to>
      <xdr:col>11</xdr:col>
      <xdr:colOff>187325</xdr:colOff>
      <xdr:row>29</xdr:row>
      <xdr:rowOff>67691</xdr:rowOff>
    </xdr:to>
    <xdr:sp macro="" textlink="">
      <xdr:nvSpPr>
        <xdr:cNvPr id="85" name="楕円 84">
          <a:extLst>
            <a:ext uri="{FF2B5EF4-FFF2-40B4-BE49-F238E27FC236}">
              <a16:creationId xmlns:a16="http://schemas.microsoft.com/office/drawing/2014/main" id="{ACC1388F-77AB-44CA-9DE8-00D005E5D1C5}"/>
            </a:ext>
          </a:extLst>
        </xdr:cNvPr>
        <xdr:cNvSpPr/>
      </xdr:nvSpPr>
      <xdr:spPr>
        <a:xfrm>
          <a:off x="2476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16891</xdr:rowOff>
    </xdr:from>
    <xdr:to>
      <xdr:col>15</xdr:col>
      <xdr:colOff>136525</xdr:colOff>
      <xdr:row>29</xdr:row>
      <xdr:rowOff>142113</xdr:rowOff>
    </xdr:to>
    <xdr:cxnSp macro="">
      <xdr:nvCxnSpPr>
        <xdr:cNvPr id="86" name="直線コネクタ 85">
          <a:extLst>
            <a:ext uri="{FF2B5EF4-FFF2-40B4-BE49-F238E27FC236}">
              <a16:creationId xmlns:a16="http://schemas.microsoft.com/office/drawing/2014/main" id="{ACC01132-BF2F-450E-82E5-113100EB7BCE}"/>
            </a:ext>
          </a:extLst>
        </xdr:cNvPr>
        <xdr:cNvCxnSpPr/>
      </xdr:nvCxnSpPr>
      <xdr:spPr>
        <a:xfrm>
          <a:off x="2527300" y="5760466"/>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167767</xdr:rowOff>
    </xdr:from>
    <xdr:to>
      <xdr:col>7</xdr:col>
      <xdr:colOff>187325</xdr:colOff>
      <xdr:row>29</xdr:row>
      <xdr:rowOff>97917</xdr:rowOff>
    </xdr:to>
    <xdr:sp macro="" textlink="">
      <xdr:nvSpPr>
        <xdr:cNvPr id="87" name="楕円 86">
          <a:extLst>
            <a:ext uri="{FF2B5EF4-FFF2-40B4-BE49-F238E27FC236}">
              <a16:creationId xmlns:a16="http://schemas.microsoft.com/office/drawing/2014/main" id="{D75AC54C-8BE0-4B61-96DA-ACDD2588C35E}"/>
            </a:ext>
          </a:extLst>
        </xdr:cNvPr>
        <xdr:cNvSpPr/>
      </xdr:nvSpPr>
      <xdr:spPr>
        <a:xfrm>
          <a:off x="1714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16891</xdr:rowOff>
    </xdr:from>
    <xdr:to>
      <xdr:col>11</xdr:col>
      <xdr:colOff>136525</xdr:colOff>
      <xdr:row>29</xdr:row>
      <xdr:rowOff>47117</xdr:rowOff>
    </xdr:to>
    <xdr:cxnSp macro="">
      <xdr:nvCxnSpPr>
        <xdr:cNvPr id="88" name="直線コネクタ 87">
          <a:extLst>
            <a:ext uri="{FF2B5EF4-FFF2-40B4-BE49-F238E27FC236}">
              <a16:creationId xmlns:a16="http://schemas.microsoft.com/office/drawing/2014/main" id="{15E51EB5-5C27-4C0D-8261-F579D1974429}"/>
            </a:ext>
          </a:extLst>
        </xdr:cNvPr>
        <xdr:cNvCxnSpPr/>
      </xdr:nvCxnSpPr>
      <xdr:spPr>
        <a:xfrm flipV="1">
          <a:off x="1765300" y="576046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a:extLst>
            <a:ext uri="{FF2B5EF4-FFF2-40B4-BE49-F238E27FC236}">
              <a16:creationId xmlns:a16="http://schemas.microsoft.com/office/drawing/2014/main" id="{E7BB1EA4-7F66-4ECF-9991-D04E0CF903FC}"/>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id="{001377B8-A34D-40A7-B165-74F495DDBE62}"/>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id="{44F2BED4-D656-4205-A48E-6FC4BB3FB53D}"/>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id="{E0535887-4E7D-4193-975D-11055AAF78DD}"/>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44975</xdr:rowOff>
    </xdr:from>
    <xdr:ext cx="405111" cy="259045"/>
    <xdr:sp macro="" textlink="">
      <xdr:nvSpPr>
        <xdr:cNvPr id="93" name="n_1mainValue有形固定資産減価償却率">
          <a:extLst>
            <a:ext uri="{FF2B5EF4-FFF2-40B4-BE49-F238E27FC236}">
              <a16:creationId xmlns:a16="http://schemas.microsoft.com/office/drawing/2014/main" id="{1B39D7FA-A81D-466D-A512-F91BDECE924C}"/>
            </a:ext>
          </a:extLst>
        </xdr:cNvPr>
        <xdr:cNvSpPr txBox="1"/>
      </xdr:nvSpPr>
      <xdr:spPr>
        <a:xfrm>
          <a:off x="38360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12590</xdr:rowOff>
    </xdr:from>
    <xdr:ext cx="405111" cy="259045"/>
    <xdr:sp macro="" textlink="">
      <xdr:nvSpPr>
        <xdr:cNvPr id="94" name="n_2mainValue有形固定資産減価償却率">
          <a:extLst>
            <a:ext uri="{FF2B5EF4-FFF2-40B4-BE49-F238E27FC236}">
              <a16:creationId xmlns:a16="http://schemas.microsoft.com/office/drawing/2014/main" id="{BB893AEA-F09E-4F3E-947B-864DD5AEE176}"/>
            </a:ext>
          </a:extLst>
        </xdr:cNvPr>
        <xdr:cNvSpPr txBox="1"/>
      </xdr:nvSpPr>
      <xdr:spPr>
        <a:xfrm>
          <a:off x="3086744"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58818</xdr:rowOff>
    </xdr:from>
    <xdr:ext cx="405111" cy="259045"/>
    <xdr:sp macro="" textlink="">
      <xdr:nvSpPr>
        <xdr:cNvPr id="95" name="n_3mainValue有形固定資産減価償却率">
          <a:extLst>
            <a:ext uri="{FF2B5EF4-FFF2-40B4-BE49-F238E27FC236}">
              <a16:creationId xmlns:a16="http://schemas.microsoft.com/office/drawing/2014/main" id="{74AC7167-D982-47E8-B0C0-F83825EBD31F}"/>
            </a:ext>
          </a:extLst>
        </xdr:cNvPr>
        <xdr:cNvSpPr txBox="1"/>
      </xdr:nvSpPr>
      <xdr:spPr>
        <a:xfrm>
          <a:off x="2324744" y="5802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89044</xdr:rowOff>
    </xdr:from>
    <xdr:ext cx="405111" cy="259045"/>
    <xdr:sp macro="" textlink="">
      <xdr:nvSpPr>
        <xdr:cNvPr id="96" name="n_4mainValue有形固定資産減価償却率">
          <a:extLst>
            <a:ext uri="{FF2B5EF4-FFF2-40B4-BE49-F238E27FC236}">
              <a16:creationId xmlns:a16="http://schemas.microsoft.com/office/drawing/2014/main" id="{5CC75C8E-A781-49C6-BCCB-A85C41F3C63E}"/>
            </a:ext>
          </a:extLst>
        </xdr:cNvPr>
        <xdr:cNvSpPr txBox="1"/>
      </xdr:nvSpPr>
      <xdr:spPr>
        <a:xfrm>
          <a:off x="1562744"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5E01C5FE-CB03-4ECB-84A4-E6CC59ABC93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6D2600AB-9A58-478C-8E7D-ACD9A5197B6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D753EC9-8D01-4EDA-94ED-290CDFAFCE3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15C5416B-0268-4E68-BB61-EED58B79DA1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31E53F6-8746-4C30-952A-29EDE3DD155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43B2FD6-9A18-4053-8297-0F20961BB82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7B0DDE18-2F8A-4C4F-8F01-AC801D2DBC4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3C9A4BF-85B9-44F0-B80D-FE77213312F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2D7606C9-44D1-4A8B-B7CE-D74493E5E6B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FDB2EC8-768F-4BA8-8DE1-35F9BE03AB4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45C33D99-4652-4194-A5D9-F0343EE8A3B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5F59F325-05EF-4C9A-BB77-9D1210E5C2A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468D5875-129C-4414-87B5-B50ADE46A95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おいては、近年の地方債の発行抑制により地方債の現在高は減少しているものの、それらの将来負担に充当可能な基金の残高も減少しているため、同比率はほぼ横ばいとなっている。しかしながら、基金残高が元から少なく、類似団体と比較して義務的経費の支出も多いことから、類似団体平均、全国平均、県平均を大きく上回っている。今後も地方債の発行抑制や経常経費の削減に努めるとともに、基金の積立ができるよう一層の行財政改革を行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F4DF9D29-D404-4792-A127-912B7614632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E15CE49D-A6E0-4DDB-9920-1B938F2AA3D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DC70E09-4B59-4BDC-8201-4131C95B128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A3B0FB70-93BD-4AAB-B454-7610D8B79FC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A2B10AAB-E5A5-4B9D-AC9B-5DBC308E4AA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3F98D579-3628-4B6D-A757-E802DC742C0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232F380A-EB8A-414E-8E2B-34D0E8CC0281}"/>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F5CE4B-C5BA-4AE4-B9E6-B09BB9CABB9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2DAAD38F-5350-45D4-A071-795AC396C2E9}"/>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FF4D2CA1-E233-46DB-B89B-3E68A87C83E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6A0F43BC-147E-49D9-B374-2B4BD720ACF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E5B1D897-1E05-45A0-B4AE-4CF352D35D9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8C784FF2-8DB7-4A2F-BA90-AEBA231BD9B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996DD87-A742-4726-B599-8D7510B4F20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3B11D37E-BD62-4A6E-8889-AAA91A4BBB3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39FCE5AC-CE7A-4FCB-B879-F214A9758438}"/>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AE5AE358-3690-44EC-ADF0-FF742D3BB8FF}"/>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1EB7F72E-65C3-472B-96FA-B17829DB666C}"/>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2F0ADD45-1595-4849-9B5D-B87446BEA32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B04282EE-1713-45BB-91EF-A162F8C6F7F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id="{0780E9C9-F8C1-4A31-B7FC-F295ED23EBB2}"/>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51A5374E-B626-451F-AC40-0CD29B34E5A7}"/>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C2596ABA-944A-41BC-BCC3-485789068C1C}"/>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D3D190FD-5D18-413D-B6B9-D75EB9FE193C}"/>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DDCFAC21-9477-4BB7-A1A4-C5CEF3C6261C}"/>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8F48184D-A320-45F5-BF2A-DE1D96815DE7}"/>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B7368A8-084D-4766-9204-51770FF99F5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D110A38-4092-4ACD-B8B4-BC8369F9EF9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ED015EF-1232-470F-882F-108EBD285EE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CAAC70F-EB83-41F0-A642-69D7E13383E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6F49458-7558-4858-AA05-51A394DCA47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24215</xdr:rowOff>
    </xdr:from>
    <xdr:to>
      <xdr:col>76</xdr:col>
      <xdr:colOff>73025</xdr:colOff>
      <xdr:row>30</xdr:row>
      <xdr:rowOff>125815</xdr:rowOff>
    </xdr:to>
    <xdr:sp macro="" textlink="">
      <xdr:nvSpPr>
        <xdr:cNvPr id="141" name="楕円 140">
          <a:extLst>
            <a:ext uri="{FF2B5EF4-FFF2-40B4-BE49-F238E27FC236}">
              <a16:creationId xmlns:a16="http://schemas.microsoft.com/office/drawing/2014/main" id="{D3664127-2994-4638-9235-39F32C9554E0}"/>
            </a:ext>
          </a:extLst>
        </xdr:cNvPr>
        <xdr:cNvSpPr/>
      </xdr:nvSpPr>
      <xdr:spPr>
        <a:xfrm>
          <a:off x="14744700" y="59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2642</xdr:rowOff>
    </xdr:from>
    <xdr:ext cx="469744" cy="259045"/>
    <xdr:sp macro="" textlink="">
      <xdr:nvSpPr>
        <xdr:cNvPr id="142" name="債務償還比率該当値テキスト">
          <a:extLst>
            <a:ext uri="{FF2B5EF4-FFF2-40B4-BE49-F238E27FC236}">
              <a16:creationId xmlns:a16="http://schemas.microsoft.com/office/drawing/2014/main" id="{43ED3407-0968-46C7-8E87-F2227D2FB704}"/>
            </a:ext>
          </a:extLst>
        </xdr:cNvPr>
        <xdr:cNvSpPr txBox="1"/>
      </xdr:nvSpPr>
      <xdr:spPr>
        <a:xfrm>
          <a:off x="14846300" y="591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26086</xdr:rowOff>
    </xdr:from>
    <xdr:to>
      <xdr:col>72</xdr:col>
      <xdr:colOff>123825</xdr:colOff>
      <xdr:row>30</xdr:row>
      <xdr:rowOff>127686</xdr:rowOff>
    </xdr:to>
    <xdr:sp macro="" textlink="">
      <xdr:nvSpPr>
        <xdr:cNvPr id="143" name="楕円 142">
          <a:extLst>
            <a:ext uri="{FF2B5EF4-FFF2-40B4-BE49-F238E27FC236}">
              <a16:creationId xmlns:a16="http://schemas.microsoft.com/office/drawing/2014/main" id="{E41703FB-B8A4-45EC-A06A-A8844171F840}"/>
            </a:ext>
          </a:extLst>
        </xdr:cNvPr>
        <xdr:cNvSpPr/>
      </xdr:nvSpPr>
      <xdr:spPr>
        <a:xfrm>
          <a:off x="14033500" y="59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75015</xdr:rowOff>
    </xdr:from>
    <xdr:to>
      <xdr:col>76</xdr:col>
      <xdr:colOff>22225</xdr:colOff>
      <xdr:row>30</xdr:row>
      <xdr:rowOff>76886</xdr:rowOff>
    </xdr:to>
    <xdr:cxnSp macro="">
      <xdr:nvCxnSpPr>
        <xdr:cNvPr id="144" name="直線コネクタ 143">
          <a:extLst>
            <a:ext uri="{FF2B5EF4-FFF2-40B4-BE49-F238E27FC236}">
              <a16:creationId xmlns:a16="http://schemas.microsoft.com/office/drawing/2014/main" id="{068DB547-6286-4169-95E2-49D3AF26E30E}"/>
            </a:ext>
          </a:extLst>
        </xdr:cNvPr>
        <xdr:cNvCxnSpPr/>
      </xdr:nvCxnSpPr>
      <xdr:spPr>
        <a:xfrm flipV="1">
          <a:off x="14084300" y="5990040"/>
          <a:ext cx="7112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145288</xdr:rowOff>
    </xdr:from>
    <xdr:to>
      <xdr:col>68</xdr:col>
      <xdr:colOff>123825</xdr:colOff>
      <xdr:row>30</xdr:row>
      <xdr:rowOff>75438</xdr:rowOff>
    </xdr:to>
    <xdr:sp macro="" textlink="">
      <xdr:nvSpPr>
        <xdr:cNvPr id="145" name="楕円 144">
          <a:extLst>
            <a:ext uri="{FF2B5EF4-FFF2-40B4-BE49-F238E27FC236}">
              <a16:creationId xmlns:a16="http://schemas.microsoft.com/office/drawing/2014/main" id="{716FB19C-DE6D-443C-8673-B06632C54F8E}"/>
            </a:ext>
          </a:extLst>
        </xdr:cNvPr>
        <xdr:cNvSpPr/>
      </xdr:nvSpPr>
      <xdr:spPr>
        <a:xfrm>
          <a:off x="13271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24638</xdr:rowOff>
    </xdr:from>
    <xdr:to>
      <xdr:col>72</xdr:col>
      <xdr:colOff>73025</xdr:colOff>
      <xdr:row>30</xdr:row>
      <xdr:rowOff>76886</xdr:rowOff>
    </xdr:to>
    <xdr:cxnSp macro="">
      <xdr:nvCxnSpPr>
        <xdr:cNvPr id="146" name="直線コネクタ 145">
          <a:extLst>
            <a:ext uri="{FF2B5EF4-FFF2-40B4-BE49-F238E27FC236}">
              <a16:creationId xmlns:a16="http://schemas.microsoft.com/office/drawing/2014/main" id="{3AA45BF9-409C-445F-A005-74CCF8C757ED}"/>
            </a:ext>
          </a:extLst>
        </xdr:cNvPr>
        <xdr:cNvCxnSpPr/>
      </xdr:nvCxnSpPr>
      <xdr:spPr>
        <a:xfrm>
          <a:off x="13322300" y="5939663"/>
          <a:ext cx="762000" cy="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13204</xdr:rowOff>
    </xdr:from>
    <xdr:to>
      <xdr:col>64</xdr:col>
      <xdr:colOff>123825</xdr:colOff>
      <xdr:row>30</xdr:row>
      <xdr:rowOff>114804</xdr:rowOff>
    </xdr:to>
    <xdr:sp macro="" textlink="">
      <xdr:nvSpPr>
        <xdr:cNvPr id="147" name="楕円 146">
          <a:extLst>
            <a:ext uri="{FF2B5EF4-FFF2-40B4-BE49-F238E27FC236}">
              <a16:creationId xmlns:a16="http://schemas.microsoft.com/office/drawing/2014/main" id="{8100DD2A-9FBF-4046-BF3C-EE17B1767CF8}"/>
            </a:ext>
          </a:extLst>
        </xdr:cNvPr>
        <xdr:cNvSpPr/>
      </xdr:nvSpPr>
      <xdr:spPr>
        <a:xfrm>
          <a:off x="12509500" y="59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24638</xdr:rowOff>
    </xdr:from>
    <xdr:to>
      <xdr:col>68</xdr:col>
      <xdr:colOff>73025</xdr:colOff>
      <xdr:row>30</xdr:row>
      <xdr:rowOff>64004</xdr:rowOff>
    </xdr:to>
    <xdr:cxnSp macro="">
      <xdr:nvCxnSpPr>
        <xdr:cNvPr id="148" name="直線コネクタ 147">
          <a:extLst>
            <a:ext uri="{FF2B5EF4-FFF2-40B4-BE49-F238E27FC236}">
              <a16:creationId xmlns:a16="http://schemas.microsoft.com/office/drawing/2014/main" id="{2D9E33A6-F5FA-4D7B-84C2-B8AD3835F046}"/>
            </a:ext>
          </a:extLst>
        </xdr:cNvPr>
        <xdr:cNvCxnSpPr/>
      </xdr:nvCxnSpPr>
      <xdr:spPr>
        <a:xfrm flipV="1">
          <a:off x="12560300" y="5939663"/>
          <a:ext cx="762000" cy="3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37050</xdr:rowOff>
    </xdr:from>
    <xdr:to>
      <xdr:col>60</xdr:col>
      <xdr:colOff>123825</xdr:colOff>
      <xdr:row>29</xdr:row>
      <xdr:rowOff>138650</xdr:rowOff>
    </xdr:to>
    <xdr:sp macro="" textlink="">
      <xdr:nvSpPr>
        <xdr:cNvPr id="149" name="楕円 148">
          <a:extLst>
            <a:ext uri="{FF2B5EF4-FFF2-40B4-BE49-F238E27FC236}">
              <a16:creationId xmlns:a16="http://schemas.microsoft.com/office/drawing/2014/main" id="{69DD76F2-DA53-431A-A0DF-9735DA3DE4AB}"/>
            </a:ext>
          </a:extLst>
        </xdr:cNvPr>
        <xdr:cNvSpPr/>
      </xdr:nvSpPr>
      <xdr:spPr>
        <a:xfrm>
          <a:off x="11747500" y="5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87850</xdr:rowOff>
    </xdr:from>
    <xdr:to>
      <xdr:col>64</xdr:col>
      <xdr:colOff>73025</xdr:colOff>
      <xdr:row>30</xdr:row>
      <xdr:rowOff>64004</xdr:rowOff>
    </xdr:to>
    <xdr:cxnSp macro="">
      <xdr:nvCxnSpPr>
        <xdr:cNvPr id="150" name="直線コネクタ 149">
          <a:extLst>
            <a:ext uri="{FF2B5EF4-FFF2-40B4-BE49-F238E27FC236}">
              <a16:creationId xmlns:a16="http://schemas.microsoft.com/office/drawing/2014/main" id="{4ABE17AC-7494-4A55-AF75-6EEE01282A8F}"/>
            </a:ext>
          </a:extLst>
        </xdr:cNvPr>
        <xdr:cNvCxnSpPr/>
      </xdr:nvCxnSpPr>
      <xdr:spPr>
        <a:xfrm>
          <a:off x="11798300" y="5831425"/>
          <a:ext cx="762000" cy="14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C558352C-FDC5-4135-95C4-DAC7F34CD833}"/>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E3340CA2-76F0-4DE5-9E4A-74EBEE2A3DDD}"/>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id="{D96BE510-D18C-4696-A873-C226EB46EAA8}"/>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id="{89781826-D7FF-43E9-A501-3E4544CB53C6}"/>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118813</xdr:rowOff>
    </xdr:from>
    <xdr:ext cx="469744" cy="259045"/>
    <xdr:sp macro="" textlink="">
      <xdr:nvSpPr>
        <xdr:cNvPr id="155" name="n_1mainValue債務償還比率">
          <a:extLst>
            <a:ext uri="{FF2B5EF4-FFF2-40B4-BE49-F238E27FC236}">
              <a16:creationId xmlns:a16="http://schemas.microsoft.com/office/drawing/2014/main" id="{0EA890B2-F0D7-4A2F-A78D-FA8A80AAF81A}"/>
            </a:ext>
          </a:extLst>
        </xdr:cNvPr>
        <xdr:cNvSpPr txBox="1"/>
      </xdr:nvSpPr>
      <xdr:spPr>
        <a:xfrm>
          <a:off x="13836727" y="60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66565</xdr:rowOff>
    </xdr:from>
    <xdr:ext cx="469744" cy="259045"/>
    <xdr:sp macro="" textlink="">
      <xdr:nvSpPr>
        <xdr:cNvPr id="156" name="n_2mainValue債務償還比率">
          <a:extLst>
            <a:ext uri="{FF2B5EF4-FFF2-40B4-BE49-F238E27FC236}">
              <a16:creationId xmlns:a16="http://schemas.microsoft.com/office/drawing/2014/main" id="{50D60D8D-2114-4666-856C-BD313BA7820D}"/>
            </a:ext>
          </a:extLst>
        </xdr:cNvPr>
        <xdr:cNvSpPr txBox="1"/>
      </xdr:nvSpPr>
      <xdr:spPr>
        <a:xfrm>
          <a:off x="13087427"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105931</xdr:rowOff>
    </xdr:from>
    <xdr:ext cx="469744" cy="259045"/>
    <xdr:sp macro="" textlink="">
      <xdr:nvSpPr>
        <xdr:cNvPr id="157" name="n_3mainValue債務償還比率">
          <a:extLst>
            <a:ext uri="{FF2B5EF4-FFF2-40B4-BE49-F238E27FC236}">
              <a16:creationId xmlns:a16="http://schemas.microsoft.com/office/drawing/2014/main" id="{329A27C9-BE08-4103-9403-391E65B0F3DC}"/>
            </a:ext>
          </a:extLst>
        </xdr:cNvPr>
        <xdr:cNvSpPr txBox="1"/>
      </xdr:nvSpPr>
      <xdr:spPr>
        <a:xfrm>
          <a:off x="12325427" y="602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129777</xdr:rowOff>
    </xdr:from>
    <xdr:ext cx="469744" cy="259045"/>
    <xdr:sp macro="" textlink="">
      <xdr:nvSpPr>
        <xdr:cNvPr id="158" name="n_4mainValue債務償還比率">
          <a:extLst>
            <a:ext uri="{FF2B5EF4-FFF2-40B4-BE49-F238E27FC236}">
              <a16:creationId xmlns:a16="http://schemas.microsoft.com/office/drawing/2014/main" id="{56946ECE-C0E6-4EE8-8D0A-6344AA8000AA}"/>
            </a:ext>
          </a:extLst>
        </xdr:cNvPr>
        <xdr:cNvSpPr txBox="1"/>
      </xdr:nvSpPr>
      <xdr:spPr>
        <a:xfrm>
          <a:off x="11563427" y="58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9B469862-28E0-49D1-AEFA-53009D34036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500061EE-2850-4643-8590-9E47C70F275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70F9B00C-8180-480D-9006-4E85C43FC9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14EC141-E86E-4ED1-8DF0-2B447E0345C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86C68344-4BC9-4515-B125-3AFC72A2346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43546158-744D-44FB-9E13-49EC7AEEF34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AC90AC-456A-4E63-80D4-298BD48312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4081A2-6B79-4F6E-ADB0-DFC8D980F7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69EF69-D694-40F6-85D6-D3B6DCC7BC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40BCC7-191A-4224-A0BC-C915FFB0C5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09C2F1-DEDB-4BBE-AC01-C78F10FA25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5E13DE-7D88-4720-9DA9-1D1EB703F5A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204EDC-7E79-419A-8727-9D8E413285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5B0E6F-2A52-4A1C-A54A-457788E4B5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F2728A-EAB2-4449-A0A7-1421E9E333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D75DF1-0504-4716-AE52-8E8CF24624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28,449
28,304
73.32
10,326,567
10,158,331
152,612
6,117,135
10,220,875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90B05E-B316-42A4-BF64-829B6BD756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4EC19B-1EB0-4CF5-8D36-AFABD84CB2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01865F-2CC9-42BC-BB8D-1A8CAE4587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718337-0B7B-45A9-A2A5-CFAB763C7E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6CECDA-18A8-406B-947A-F6D835EB31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28DD3D-CD55-4368-8DA6-FA9155641A2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032E7D-C8C0-4B49-9BFC-6B0042E9D3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7EDCCE-988B-48CA-BC95-BB029A0D71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453B50-23C2-4F65-88BF-373E6370B9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9B26E4-EE25-46ED-9456-0711C4634A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27331D-F67C-4724-8348-9F7130B86F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B4893F-0E02-480C-9377-35D1114FA0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306B55-7740-48A4-955A-44A527CA47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BC0B8A-CC69-4341-896F-924F7DA39D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BE35B9-1D3E-4ECF-8928-A92253CCA2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4B32DD-9D45-465F-815C-A1647A2FDC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807420-8417-4A78-B2FB-94633F6CA1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ECF5B4-411C-4203-A578-9E6D7170AD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33DEBE-DF57-49CD-A001-3154FC93C0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7512211-BB91-483C-AFDB-ABFE4280C8D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474D3F-6A10-4819-8EA5-7B188DAE9B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AD8AC0-E389-4664-9147-BC0B1864D3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D38268-20FB-41A6-9AA9-5B32E0D5B1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6F40B8-170D-489A-BAB0-AECFA2467D8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DF24E2-D7BE-4CA5-B977-C59E86FF08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7483F8-B0AE-4CA3-938D-9BA16F9118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96B40F1-AC04-4C0C-AC5F-DC3DF7A0A2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5DBAEC-E7D7-4220-81B0-0F76DD9A7F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F9BC015-8C87-4A5B-B412-EDFBE01942C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FC9C135-CAD6-4B82-BB70-58E0C80AFF8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E05FF8-39F3-46BF-B0CE-B18E56F9B8A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879B90-0DC5-489E-BC9E-7B3C8BF26A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2E1D7A0-A9FE-46A1-9F03-19C2C90F8BB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1F19BE5-BC07-4514-BD63-B4AAF359015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23F6F5A-DA98-4EFD-B6D8-75B85680249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2BC5CDF-F4E9-4D8A-8F36-345B93333D3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ED70657-083D-47A5-95ED-A9A9D68A227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6CDB413-CC29-487E-96DF-7EA61F0631F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79EB000-EF87-4B10-9DB9-89BA5F822A4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4278C3D-1C33-45D3-A2AC-1F7ED064C07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ACAB196-D168-47CD-B372-DAA9BDE931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A03AA5D-4073-4F17-ABFA-DC82BB67E7D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A197EF2-CBBA-4688-8604-630CCCD51A4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D729F6D-6FE7-407F-A5F4-EB91549FBCF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59AC9CB-69B4-4071-8E72-A2B6F71925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8123FE2B-C194-4842-9D3E-585F4CCECDAC}"/>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F80CC1BB-E089-4EA2-9CC1-9EE010E5E2E9}"/>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C06F3254-C40D-447A-AA44-35AA802FA72E}"/>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84482035-E895-4E7F-8D8E-8275EB4F8619}"/>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46098F4C-6B81-42B8-B204-6AE5C903CCFB}"/>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84932D12-552B-4D94-8C24-2C29CF19E6D6}"/>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8DB599C9-4BAA-4DCF-8A13-838F07085FCB}"/>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25816E26-616B-43CD-9602-90369A73F588}"/>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6A543FE0-CDDB-4F82-A141-203E3B5CF1CC}"/>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5C752A24-B496-484E-A3AD-C33F442827AA}"/>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EE23DA73-C69D-4704-A486-84734EFBF6F4}"/>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C9A7CFC-8A75-424F-BAF9-B76283E1C9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8AF63A-7284-49F0-8512-A5998ED3070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8E4C53-CB8E-42C6-978F-092C4DF464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833EDB-8F0C-4872-A103-DA063DFD1A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5A3FB6D-EB3A-4D16-A398-E283ADF554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a:extLst>
            <a:ext uri="{FF2B5EF4-FFF2-40B4-BE49-F238E27FC236}">
              <a16:creationId xmlns:a16="http://schemas.microsoft.com/office/drawing/2014/main" id="{1DC5A359-BFE5-4C02-8194-48DA465F4FA6}"/>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FD47E8C8-EEE1-4967-A224-8B1A62F99BB5}"/>
            </a:ext>
          </a:extLst>
        </xdr:cNvPr>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a:extLst>
            <a:ext uri="{FF2B5EF4-FFF2-40B4-BE49-F238E27FC236}">
              <a16:creationId xmlns:a16="http://schemas.microsoft.com/office/drawing/2014/main" id="{2923A39C-9206-471D-AEE2-437FA9686C78}"/>
            </a:ext>
          </a:extLst>
        </xdr:cNvPr>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68580</xdr:rowOff>
    </xdr:to>
    <xdr:cxnSp macro="">
      <xdr:nvCxnSpPr>
        <xdr:cNvPr id="76" name="直線コネクタ 75">
          <a:extLst>
            <a:ext uri="{FF2B5EF4-FFF2-40B4-BE49-F238E27FC236}">
              <a16:creationId xmlns:a16="http://schemas.microsoft.com/office/drawing/2014/main" id="{C7C12A77-37D2-4A87-9DEA-7A08481BA089}"/>
            </a:ext>
          </a:extLst>
        </xdr:cNvPr>
        <xdr:cNvCxnSpPr/>
      </xdr:nvCxnSpPr>
      <xdr:spPr>
        <a:xfrm>
          <a:off x="3797300" y="65512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a:extLst>
            <a:ext uri="{FF2B5EF4-FFF2-40B4-BE49-F238E27FC236}">
              <a16:creationId xmlns:a16="http://schemas.microsoft.com/office/drawing/2014/main" id="{905CEB5B-E9CD-4D14-A355-E9AC8730C337}"/>
            </a:ext>
          </a:extLst>
        </xdr:cNvPr>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36195</xdr:rowOff>
    </xdr:to>
    <xdr:cxnSp macro="">
      <xdr:nvCxnSpPr>
        <xdr:cNvPr id="78" name="直線コネクタ 77">
          <a:extLst>
            <a:ext uri="{FF2B5EF4-FFF2-40B4-BE49-F238E27FC236}">
              <a16:creationId xmlns:a16="http://schemas.microsoft.com/office/drawing/2014/main" id="{A8042F92-4805-4550-BC91-8BCFFB399ED1}"/>
            </a:ext>
          </a:extLst>
        </xdr:cNvPr>
        <xdr:cNvCxnSpPr/>
      </xdr:nvCxnSpPr>
      <xdr:spPr>
        <a:xfrm>
          <a:off x="2908300" y="65189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xdr:rowOff>
    </xdr:from>
    <xdr:to>
      <xdr:col>10</xdr:col>
      <xdr:colOff>165100</xdr:colOff>
      <xdr:row>35</xdr:row>
      <xdr:rowOff>106045</xdr:rowOff>
    </xdr:to>
    <xdr:sp macro="" textlink="">
      <xdr:nvSpPr>
        <xdr:cNvPr id="79" name="楕円 78">
          <a:extLst>
            <a:ext uri="{FF2B5EF4-FFF2-40B4-BE49-F238E27FC236}">
              <a16:creationId xmlns:a16="http://schemas.microsoft.com/office/drawing/2014/main" id="{94A3F52B-C4AF-434B-9225-12DE09266280}"/>
            </a:ext>
          </a:extLst>
        </xdr:cNvPr>
        <xdr:cNvSpPr/>
      </xdr:nvSpPr>
      <xdr:spPr>
        <a:xfrm>
          <a:off x="1968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55245</xdr:rowOff>
    </xdr:from>
    <xdr:to>
      <xdr:col>15</xdr:col>
      <xdr:colOff>50800</xdr:colOff>
      <xdr:row>38</xdr:row>
      <xdr:rowOff>3810</xdr:rowOff>
    </xdr:to>
    <xdr:cxnSp macro="">
      <xdr:nvCxnSpPr>
        <xdr:cNvPr id="80" name="直線コネクタ 79">
          <a:extLst>
            <a:ext uri="{FF2B5EF4-FFF2-40B4-BE49-F238E27FC236}">
              <a16:creationId xmlns:a16="http://schemas.microsoft.com/office/drawing/2014/main" id="{AB226DF8-38CB-4681-927C-4DCDA3B1E366}"/>
            </a:ext>
          </a:extLst>
        </xdr:cNvPr>
        <xdr:cNvCxnSpPr/>
      </xdr:nvCxnSpPr>
      <xdr:spPr>
        <a:xfrm>
          <a:off x="2019300" y="6055995"/>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143510</xdr:rowOff>
    </xdr:from>
    <xdr:to>
      <xdr:col>6</xdr:col>
      <xdr:colOff>38100</xdr:colOff>
      <xdr:row>35</xdr:row>
      <xdr:rowOff>73660</xdr:rowOff>
    </xdr:to>
    <xdr:sp macro="" textlink="">
      <xdr:nvSpPr>
        <xdr:cNvPr id="81" name="楕円 80">
          <a:extLst>
            <a:ext uri="{FF2B5EF4-FFF2-40B4-BE49-F238E27FC236}">
              <a16:creationId xmlns:a16="http://schemas.microsoft.com/office/drawing/2014/main" id="{1E417746-6954-41A2-B5DB-4DB72322290C}"/>
            </a:ext>
          </a:extLst>
        </xdr:cNvPr>
        <xdr:cNvSpPr/>
      </xdr:nvSpPr>
      <xdr:spPr>
        <a:xfrm>
          <a:off x="1079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22860</xdr:rowOff>
    </xdr:from>
    <xdr:to>
      <xdr:col>10</xdr:col>
      <xdr:colOff>114300</xdr:colOff>
      <xdr:row>35</xdr:row>
      <xdr:rowOff>55245</xdr:rowOff>
    </xdr:to>
    <xdr:cxnSp macro="">
      <xdr:nvCxnSpPr>
        <xdr:cNvPr id="82" name="直線コネクタ 81">
          <a:extLst>
            <a:ext uri="{FF2B5EF4-FFF2-40B4-BE49-F238E27FC236}">
              <a16:creationId xmlns:a16="http://schemas.microsoft.com/office/drawing/2014/main" id="{7D72239F-3394-4E34-A42A-1B742620D29A}"/>
            </a:ext>
          </a:extLst>
        </xdr:cNvPr>
        <xdr:cNvCxnSpPr/>
      </xdr:nvCxnSpPr>
      <xdr:spPr>
        <a:xfrm>
          <a:off x="1130300" y="60236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id="{D59BE881-46C3-45FE-870E-5E37AFC048BF}"/>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9B8E2065-03A8-432E-B899-675F9CFAF509}"/>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B7B3FA0E-496E-4762-95C2-6A3C41A31CD5}"/>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2D28B1AB-0965-4D36-A0B3-7D6A6054863B}"/>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7" name="n_1mainValue【道路】&#10;有形固定資産減価償却率">
          <a:extLst>
            <a:ext uri="{FF2B5EF4-FFF2-40B4-BE49-F238E27FC236}">
              <a16:creationId xmlns:a16="http://schemas.microsoft.com/office/drawing/2014/main" id="{11C0B844-32C0-426B-BC76-BB2AE20BCB6D}"/>
            </a:ext>
          </a:extLst>
        </xdr:cNvPr>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8" name="n_2mainValue【道路】&#10;有形固定資産減価償却率">
          <a:extLst>
            <a:ext uri="{FF2B5EF4-FFF2-40B4-BE49-F238E27FC236}">
              <a16:creationId xmlns:a16="http://schemas.microsoft.com/office/drawing/2014/main" id="{AE1AB17D-F525-4EC8-AC08-BA959838DE86}"/>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3F26ECD6-E94A-41E2-8447-41FF32E91A45}"/>
            </a:ext>
          </a:extLst>
        </xdr:cNvPr>
        <xdr:cNvSpPr txBox="1"/>
      </xdr:nvSpPr>
      <xdr:spPr>
        <a:xfrm>
          <a:off x="18167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90187</xdr:rowOff>
    </xdr:from>
    <xdr:ext cx="405111" cy="259045"/>
    <xdr:sp macro="" textlink="">
      <xdr:nvSpPr>
        <xdr:cNvPr id="90" name="n_4mainValue【道路】&#10;有形固定資産減価償却率">
          <a:extLst>
            <a:ext uri="{FF2B5EF4-FFF2-40B4-BE49-F238E27FC236}">
              <a16:creationId xmlns:a16="http://schemas.microsoft.com/office/drawing/2014/main" id="{0FEF2D89-FE4A-420E-8AB4-4340D1663D59}"/>
            </a:ext>
          </a:extLst>
        </xdr:cNvPr>
        <xdr:cNvSpPr txBox="1"/>
      </xdr:nvSpPr>
      <xdr:spPr>
        <a:xfrm>
          <a:off x="927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86FFCF0-BA73-42B8-8B5E-8E26ED707B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0635BC6-32B5-48EA-8EC4-C2F85D849F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21BDA8B-C3EA-4E74-8002-62DF487F0C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EF29EF9-C1D3-4E1F-AB7F-01D163A055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8AFA7A9-B0AC-4132-800C-2734374BC7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F9BBC49-654D-48D1-BD8F-DF23153F59E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CB55CE8-B6E7-40B2-AE9A-01AB889FFEB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33B5E55-4B97-4E19-9341-E271D8B12A3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F90C70A-5A02-4D82-8174-BA011D3FA81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6D0D28A-07E9-4DE6-B04B-08903FB40C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0C039F1-3830-464F-9F9C-762016B098D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0AC64C3-6807-4B1A-A3CE-0DB74A084EB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F58C147-472E-49D6-A727-78D7DE886D0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3029F67-3577-4375-98EC-33EF24BFA2C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23035D3-9A9B-4BAD-BA1E-7FDF0CA960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0CE6745-74AF-403E-B07C-0099390166A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77D4C69-8D0E-424C-8797-E087CC0265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AAA851D-BA1F-41F7-95EC-9D601EFDD52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98321D7-DF27-45B3-8224-976D82F7472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84AA7C5-087A-47BB-BF8E-E9D8A881765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4ED1F32-E57C-481D-AE7C-0EAAB02DC3A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E132C21-9D24-4CA9-84D5-4D3D09A45DD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042812D-54DF-4E55-966D-CD3CA7FBB3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B54DDF70-9EFD-4DBE-9154-A74B2682EA9E}"/>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FA4782F2-44E5-40B6-BD6E-8EA92E620D69}"/>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65AA2CCD-3E06-42A4-96B4-D21CB061A1BB}"/>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916122BB-4BC8-4590-B9B2-6A71C655995C}"/>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1F622BD1-24DC-4E9F-847A-04AF8B909284}"/>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a:extLst>
            <a:ext uri="{FF2B5EF4-FFF2-40B4-BE49-F238E27FC236}">
              <a16:creationId xmlns:a16="http://schemas.microsoft.com/office/drawing/2014/main" id="{D9F886C3-F048-4EB7-8709-E32CB0ADEC68}"/>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89E5E7E3-0FB9-4F76-A708-8C522FD5502D}"/>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FEF526D6-B5C6-4958-9011-1ED9FE155389}"/>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5DE054D6-EAF8-45B4-AB8D-E3A177230FF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F8402142-F239-40DD-955C-2BF4F31D24FB}"/>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14AB7C1D-8A1A-44E5-8383-E799F2745F2B}"/>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D5B4EA0-422E-4DB6-ADF2-4EE58AD4DE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0FB22B6-525F-4CCB-BCB9-C6CC211D48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1D35EE-0A4B-4D56-9C1D-AB9366BFBD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13664AB-4568-4EF2-AB5E-1CF708B9C8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784310B-6378-49B0-9FA4-F22DAE3305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38735</xdr:rowOff>
    </xdr:from>
    <xdr:to>
      <xdr:col>55</xdr:col>
      <xdr:colOff>50800</xdr:colOff>
      <xdr:row>39</xdr:row>
      <xdr:rowOff>140335</xdr:rowOff>
    </xdr:to>
    <xdr:sp macro="" textlink="">
      <xdr:nvSpPr>
        <xdr:cNvPr id="130" name="楕円 129">
          <a:extLst>
            <a:ext uri="{FF2B5EF4-FFF2-40B4-BE49-F238E27FC236}">
              <a16:creationId xmlns:a16="http://schemas.microsoft.com/office/drawing/2014/main" id="{F19281EC-E625-4FFC-8EFB-884626E45AA4}"/>
            </a:ext>
          </a:extLst>
        </xdr:cNvPr>
        <xdr:cNvSpPr/>
      </xdr:nvSpPr>
      <xdr:spPr>
        <a:xfrm>
          <a:off x="10426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61612</xdr:rowOff>
    </xdr:from>
    <xdr:ext cx="534377" cy="259045"/>
    <xdr:sp macro="" textlink="">
      <xdr:nvSpPr>
        <xdr:cNvPr id="131" name="【道路】&#10;一人当たり延長該当値テキスト">
          <a:extLst>
            <a:ext uri="{FF2B5EF4-FFF2-40B4-BE49-F238E27FC236}">
              <a16:creationId xmlns:a16="http://schemas.microsoft.com/office/drawing/2014/main" id="{8D5214DF-B56A-402F-B99A-2C594AE9EC8D}"/>
            </a:ext>
          </a:extLst>
        </xdr:cNvPr>
        <xdr:cNvSpPr txBox="1"/>
      </xdr:nvSpPr>
      <xdr:spPr>
        <a:xfrm>
          <a:off x="10515600" y="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39840</xdr:rowOff>
    </xdr:from>
    <xdr:to>
      <xdr:col>50</xdr:col>
      <xdr:colOff>165100</xdr:colOff>
      <xdr:row>39</xdr:row>
      <xdr:rowOff>141440</xdr:rowOff>
    </xdr:to>
    <xdr:sp macro="" textlink="">
      <xdr:nvSpPr>
        <xdr:cNvPr id="132" name="楕円 131">
          <a:extLst>
            <a:ext uri="{FF2B5EF4-FFF2-40B4-BE49-F238E27FC236}">
              <a16:creationId xmlns:a16="http://schemas.microsoft.com/office/drawing/2014/main" id="{288B1758-A8F9-4BD7-9504-5EF04310CF94}"/>
            </a:ext>
          </a:extLst>
        </xdr:cNvPr>
        <xdr:cNvSpPr/>
      </xdr:nvSpPr>
      <xdr:spPr>
        <a:xfrm>
          <a:off x="9588500" y="67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89535</xdr:rowOff>
    </xdr:from>
    <xdr:to>
      <xdr:col>55</xdr:col>
      <xdr:colOff>0</xdr:colOff>
      <xdr:row>39</xdr:row>
      <xdr:rowOff>90640</xdr:rowOff>
    </xdr:to>
    <xdr:cxnSp macro="">
      <xdr:nvCxnSpPr>
        <xdr:cNvPr id="133" name="直線コネクタ 132">
          <a:extLst>
            <a:ext uri="{FF2B5EF4-FFF2-40B4-BE49-F238E27FC236}">
              <a16:creationId xmlns:a16="http://schemas.microsoft.com/office/drawing/2014/main" id="{DE937AFD-5741-4F15-9842-F518223269B0}"/>
            </a:ext>
          </a:extLst>
        </xdr:cNvPr>
        <xdr:cNvCxnSpPr/>
      </xdr:nvCxnSpPr>
      <xdr:spPr>
        <a:xfrm flipV="1">
          <a:off x="9639300" y="6776085"/>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156540</xdr:rowOff>
    </xdr:from>
    <xdr:to>
      <xdr:col>46</xdr:col>
      <xdr:colOff>38100</xdr:colOff>
      <xdr:row>42</xdr:row>
      <xdr:rowOff>86690</xdr:rowOff>
    </xdr:to>
    <xdr:sp macro="" textlink="">
      <xdr:nvSpPr>
        <xdr:cNvPr id="134" name="楕円 133">
          <a:extLst>
            <a:ext uri="{FF2B5EF4-FFF2-40B4-BE49-F238E27FC236}">
              <a16:creationId xmlns:a16="http://schemas.microsoft.com/office/drawing/2014/main" id="{A8E6CB29-5C08-48EA-8E9B-167352B78038}"/>
            </a:ext>
          </a:extLst>
        </xdr:cNvPr>
        <xdr:cNvSpPr/>
      </xdr:nvSpPr>
      <xdr:spPr>
        <a:xfrm>
          <a:off x="8699500" y="71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90640</xdr:rowOff>
    </xdr:from>
    <xdr:to>
      <xdr:col>50</xdr:col>
      <xdr:colOff>114300</xdr:colOff>
      <xdr:row>42</xdr:row>
      <xdr:rowOff>35890</xdr:rowOff>
    </xdr:to>
    <xdr:cxnSp macro="">
      <xdr:nvCxnSpPr>
        <xdr:cNvPr id="135" name="直線コネクタ 134">
          <a:extLst>
            <a:ext uri="{FF2B5EF4-FFF2-40B4-BE49-F238E27FC236}">
              <a16:creationId xmlns:a16="http://schemas.microsoft.com/office/drawing/2014/main" id="{B6A07E22-9F20-4E52-9742-0F339285C5A6}"/>
            </a:ext>
          </a:extLst>
        </xdr:cNvPr>
        <xdr:cNvCxnSpPr/>
      </xdr:nvCxnSpPr>
      <xdr:spPr>
        <a:xfrm flipV="1">
          <a:off x="8750300" y="6777190"/>
          <a:ext cx="889000" cy="45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140462</xdr:rowOff>
    </xdr:from>
    <xdr:to>
      <xdr:col>41</xdr:col>
      <xdr:colOff>101600</xdr:colOff>
      <xdr:row>39</xdr:row>
      <xdr:rowOff>70612</xdr:rowOff>
    </xdr:to>
    <xdr:sp macro="" textlink="">
      <xdr:nvSpPr>
        <xdr:cNvPr id="136" name="楕円 135">
          <a:extLst>
            <a:ext uri="{FF2B5EF4-FFF2-40B4-BE49-F238E27FC236}">
              <a16:creationId xmlns:a16="http://schemas.microsoft.com/office/drawing/2014/main" id="{8DAA3F8A-80CA-4A99-9B36-268D6E3F2C8E}"/>
            </a:ext>
          </a:extLst>
        </xdr:cNvPr>
        <xdr:cNvSpPr/>
      </xdr:nvSpPr>
      <xdr:spPr>
        <a:xfrm>
          <a:off x="78105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19812</xdr:rowOff>
    </xdr:from>
    <xdr:to>
      <xdr:col>45</xdr:col>
      <xdr:colOff>177800</xdr:colOff>
      <xdr:row>42</xdr:row>
      <xdr:rowOff>35890</xdr:rowOff>
    </xdr:to>
    <xdr:cxnSp macro="">
      <xdr:nvCxnSpPr>
        <xdr:cNvPr id="137" name="直線コネクタ 136">
          <a:extLst>
            <a:ext uri="{FF2B5EF4-FFF2-40B4-BE49-F238E27FC236}">
              <a16:creationId xmlns:a16="http://schemas.microsoft.com/office/drawing/2014/main" id="{0A8A9BF3-A4BC-4F77-AA83-CD2C65C55140}"/>
            </a:ext>
          </a:extLst>
        </xdr:cNvPr>
        <xdr:cNvCxnSpPr/>
      </xdr:nvCxnSpPr>
      <xdr:spPr>
        <a:xfrm>
          <a:off x="7861300" y="6706362"/>
          <a:ext cx="889000" cy="53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139662</xdr:rowOff>
    </xdr:from>
    <xdr:to>
      <xdr:col>36</xdr:col>
      <xdr:colOff>165100</xdr:colOff>
      <xdr:row>39</xdr:row>
      <xdr:rowOff>69812</xdr:rowOff>
    </xdr:to>
    <xdr:sp macro="" textlink="">
      <xdr:nvSpPr>
        <xdr:cNvPr id="138" name="楕円 137">
          <a:extLst>
            <a:ext uri="{FF2B5EF4-FFF2-40B4-BE49-F238E27FC236}">
              <a16:creationId xmlns:a16="http://schemas.microsoft.com/office/drawing/2014/main" id="{45D7D849-1FD2-423D-9442-512EEF2AE6B3}"/>
            </a:ext>
          </a:extLst>
        </xdr:cNvPr>
        <xdr:cNvSpPr/>
      </xdr:nvSpPr>
      <xdr:spPr>
        <a:xfrm>
          <a:off x="6921500" y="66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19012</xdr:rowOff>
    </xdr:from>
    <xdr:to>
      <xdr:col>41</xdr:col>
      <xdr:colOff>50800</xdr:colOff>
      <xdr:row>39</xdr:row>
      <xdr:rowOff>19812</xdr:rowOff>
    </xdr:to>
    <xdr:cxnSp macro="">
      <xdr:nvCxnSpPr>
        <xdr:cNvPr id="139" name="直線コネクタ 138">
          <a:extLst>
            <a:ext uri="{FF2B5EF4-FFF2-40B4-BE49-F238E27FC236}">
              <a16:creationId xmlns:a16="http://schemas.microsoft.com/office/drawing/2014/main" id="{9A89DE69-0EA4-40B3-9874-1E64BB959AAE}"/>
            </a:ext>
          </a:extLst>
        </xdr:cNvPr>
        <xdr:cNvCxnSpPr/>
      </xdr:nvCxnSpPr>
      <xdr:spPr>
        <a:xfrm>
          <a:off x="6972300" y="670556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a:extLst>
            <a:ext uri="{FF2B5EF4-FFF2-40B4-BE49-F238E27FC236}">
              <a16:creationId xmlns:a16="http://schemas.microsoft.com/office/drawing/2014/main" id="{F7D23CA6-63BC-4023-9082-93C63C5521CD}"/>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6140DD85-5DA0-4F65-863B-F591445A05E5}"/>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a:extLst>
            <a:ext uri="{FF2B5EF4-FFF2-40B4-BE49-F238E27FC236}">
              <a16:creationId xmlns:a16="http://schemas.microsoft.com/office/drawing/2014/main" id="{F1DE24B2-8E99-4CD9-81F3-4EE12B7C6BF9}"/>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a:extLst>
            <a:ext uri="{FF2B5EF4-FFF2-40B4-BE49-F238E27FC236}">
              <a16:creationId xmlns:a16="http://schemas.microsoft.com/office/drawing/2014/main" id="{C16A4F77-4453-4B9C-995C-2D7E0A4D5915}"/>
            </a:ext>
          </a:extLst>
        </xdr:cNvPr>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157967</xdr:rowOff>
    </xdr:from>
    <xdr:ext cx="534377" cy="259045"/>
    <xdr:sp macro="" textlink="">
      <xdr:nvSpPr>
        <xdr:cNvPr id="144" name="n_1mainValue【道路】&#10;一人当たり延長">
          <a:extLst>
            <a:ext uri="{FF2B5EF4-FFF2-40B4-BE49-F238E27FC236}">
              <a16:creationId xmlns:a16="http://schemas.microsoft.com/office/drawing/2014/main" id="{9C6C94B3-E161-4C0D-BC78-060599DDB33E}"/>
            </a:ext>
          </a:extLst>
        </xdr:cNvPr>
        <xdr:cNvSpPr txBox="1"/>
      </xdr:nvSpPr>
      <xdr:spPr>
        <a:xfrm>
          <a:off x="9359411" y="65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77817</xdr:rowOff>
    </xdr:from>
    <xdr:ext cx="469744" cy="259045"/>
    <xdr:sp macro="" textlink="">
      <xdr:nvSpPr>
        <xdr:cNvPr id="145" name="n_2mainValue【道路】&#10;一人当たり延長">
          <a:extLst>
            <a:ext uri="{FF2B5EF4-FFF2-40B4-BE49-F238E27FC236}">
              <a16:creationId xmlns:a16="http://schemas.microsoft.com/office/drawing/2014/main" id="{868246A0-BFE8-4107-94F7-C036831C9147}"/>
            </a:ext>
          </a:extLst>
        </xdr:cNvPr>
        <xdr:cNvSpPr txBox="1"/>
      </xdr:nvSpPr>
      <xdr:spPr>
        <a:xfrm>
          <a:off x="8515427" y="727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87139</xdr:rowOff>
    </xdr:from>
    <xdr:ext cx="534377" cy="259045"/>
    <xdr:sp macro="" textlink="">
      <xdr:nvSpPr>
        <xdr:cNvPr id="146" name="n_3mainValue【道路】&#10;一人当たり延長">
          <a:extLst>
            <a:ext uri="{FF2B5EF4-FFF2-40B4-BE49-F238E27FC236}">
              <a16:creationId xmlns:a16="http://schemas.microsoft.com/office/drawing/2014/main" id="{7ACCD8A8-97B2-4889-8E7E-39534194D384}"/>
            </a:ext>
          </a:extLst>
        </xdr:cNvPr>
        <xdr:cNvSpPr txBox="1"/>
      </xdr:nvSpPr>
      <xdr:spPr>
        <a:xfrm>
          <a:off x="7594111" y="64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86339</xdr:rowOff>
    </xdr:from>
    <xdr:ext cx="534377" cy="259045"/>
    <xdr:sp macro="" textlink="">
      <xdr:nvSpPr>
        <xdr:cNvPr id="147" name="n_4mainValue【道路】&#10;一人当たり延長">
          <a:extLst>
            <a:ext uri="{FF2B5EF4-FFF2-40B4-BE49-F238E27FC236}">
              <a16:creationId xmlns:a16="http://schemas.microsoft.com/office/drawing/2014/main" id="{A9640780-7C44-47B6-928D-266574BA080C}"/>
            </a:ext>
          </a:extLst>
        </xdr:cNvPr>
        <xdr:cNvSpPr txBox="1"/>
      </xdr:nvSpPr>
      <xdr:spPr>
        <a:xfrm>
          <a:off x="6705111" y="64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D4C2AEE-8E77-4CF9-B1B6-D70D2681C6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A4DB3AD-C47D-472D-B2A2-B022D63CB0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620AFDB-9EFC-431F-B9B6-06815123CB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CD63086-2319-4449-905A-210B4BB27CB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BBDFDB8-DDF3-414B-984F-79B52BDE1E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1D3D33D-8438-4FF3-A6A7-E487A00536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289D8DD-5C82-4134-BA7C-F4DBB99455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EFA0FB1-56AE-4D2E-94F5-274631516B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66DB8BE-3D57-4E88-880B-B07EEAA755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30E174F-8FA2-457A-8855-748433356CA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8BD7DDE-4CF9-4B2B-A86A-2B2AF444DD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081A782-535F-4050-9D8D-BBAEE5372CC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E0C48F0-7432-413C-8205-EBF722A8F3F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AF08F4D-49AF-48BC-B513-71EF09FD3A7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BB40B0D-F2A3-4ADE-987E-7C2786810F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3EFBEA4-A271-422D-A432-452F4323391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EEACA69-7920-42E3-AC5D-946586683BF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5CC3A48-0F2F-4863-BFEF-2FC5373F0B6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A42E09C-80E4-4C75-8A0B-07D8052CFBE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DB421C2-D7FB-47F8-A12C-AEA539EC3B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97B4A10-A5BE-4F02-B905-24A958ECE0D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ECA6817-EABA-46FB-B4D4-186ACE186F7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ADCFECA-06BF-4C87-A09F-7FDD288BC31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2C4B60A-735A-4167-86F9-C25663358E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5A62B8F-A366-4EF5-B80C-17450C2718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A6D204B8-74D7-486D-8CFB-67CD9FB0471D}"/>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38F4F68-0D65-4351-BF56-FDE8D1628005}"/>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19626144-0694-4346-8332-CA5DB1A98AF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130E324-FD28-4AC7-A017-906825625A74}"/>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5D129181-CAB6-4B9B-A180-6C11F56527BE}"/>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DF8967C-0DF0-479A-9867-81F8FE4CDC6E}"/>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65BEFAD9-E844-42D5-853A-2863D4FBC384}"/>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DABC7665-1041-4309-8BD5-25DCD19BD8B4}"/>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BE4C2379-2F1B-4A3B-93CF-EAFE13438433}"/>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1CBD3804-7BAA-44F5-AA7E-C3D7B541AF5A}"/>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AA3FF6A5-09AE-413B-A5F4-53F00C04EA74}"/>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8DF5DC5-B6B9-4DDA-B737-347B0792D15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D3D0D9-BEEE-4523-9F07-31603A2BBA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8720581-0911-4245-BA0B-A4B719277C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BC9B429-B0EE-4D21-898A-0E0F2700F2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B4DC09A-F068-49DC-A284-296FB40485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9" name="楕円 188">
          <a:extLst>
            <a:ext uri="{FF2B5EF4-FFF2-40B4-BE49-F238E27FC236}">
              <a16:creationId xmlns:a16="http://schemas.microsoft.com/office/drawing/2014/main" id="{94F8233F-297C-4F50-8FE3-FBF83FA14C57}"/>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B7C426E-AC7C-49A5-A545-F837465974AA}"/>
            </a:ext>
          </a:extLst>
        </xdr:cNvPr>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91" name="楕円 190">
          <a:extLst>
            <a:ext uri="{FF2B5EF4-FFF2-40B4-BE49-F238E27FC236}">
              <a16:creationId xmlns:a16="http://schemas.microsoft.com/office/drawing/2014/main" id="{9F861314-63EE-4678-9659-C5D473D69B7A}"/>
            </a:ext>
          </a:extLst>
        </xdr:cNvPr>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91440</xdr:rowOff>
    </xdr:to>
    <xdr:cxnSp macro="">
      <xdr:nvCxnSpPr>
        <xdr:cNvPr id="192" name="直線コネクタ 191">
          <a:extLst>
            <a:ext uri="{FF2B5EF4-FFF2-40B4-BE49-F238E27FC236}">
              <a16:creationId xmlns:a16="http://schemas.microsoft.com/office/drawing/2014/main" id="{572E4E61-2C99-4D9F-A4C6-A76B40E5BD26}"/>
            </a:ext>
          </a:extLst>
        </xdr:cNvPr>
        <xdr:cNvCxnSpPr/>
      </xdr:nvCxnSpPr>
      <xdr:spPr>
        <a:xfrm>
          <a:off x="3797300" y="103588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3" name="楕円 192">
          <a:extLst>
            <a:ext uri="{FF2B5EF4-FFF2-40B4-BE49-F238E27FC236}">
              <a16:creationId xmlns:a16="http://schemas.microsoft.com/office/drawing/2014/main" id="{69C9BB2A-1548-49AE-ADD8-00452EA52E5B}"/>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71846</xdr:rowOff>
    </xdr:to>
    <xdr:cxnSp macro="">
      <xdr:nvCxnSpPr>
        <xdr:cNvPr id="194" name="直線コネクタ 193">
          <a:extLst>
            <a:ext uri="{FF2B5EF4-FFF2-40B4-BE49-F238E27FC236}">
              <a16:creationId xmlns:a16="http://schemas.microsoft.com/office/drawing/2014/main" id="{856653A4-1B5B-483B-96ED-C314C45866D9}"/>
            </a:ext>
          </a:extLst>
        </xdr:cNvPr>
        <xdr:cNvCxnSpPr/>
      </xdr:nvCxnSpPr>
      <xdr:spPr>
        <a:xfrm>
          <a:off x="2908300" y="103327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95" name="楕円 194">
          <a:extLst>
            <a:ext uri="{FF2B5EF4-FFF2-40B4-BE49-F238E27FC236}">
              <a16:creationId xmlns:a16="http://schemas.microsoft.com/office/drawing/2014/main" id="{26863BF7-05E2-477F-9DF3-FE15A285F037}"/>
            </a:ext>
          </a:extLst>
        </xdr:cNvPr>
        <xdr:cNvSpPr/>
      </xdr:nvSpPr>
      <xdr:spPr>
        <a:xfrm>
          <a:off x="1968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60</xdr:row>
      <xdr:rowOff>45720</xdr:rowOff>
    </xdr:to>
    <xdr:cxnSp macro="">
      <xdr:nvCxnSpPr>
        <xdr:cNvPr id="196" name="直線コネクタ 195">
          <a:extLst>
            <a:ext uri="{FF2B5EF4-FFF2-40B4-BE49-F238E27FC236}">
              <a16:creationId xmlns:a16="http://schemas.microsoft.com/office/drawing/2014/main" id="{8A496029-861C-4297-B190-4E96E0A1B3AE}"/>
            </a:ext>
          </a:extLst>
        </xdr:cNvPr>
        <xdr:cNvCxnSpPr/>
      </xdr:nvCxnSpPr>
      <xdr:spPr>
        <a:xfrm>
          <a:off x="2019300" y="1025597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7" name="楕円 196">
          <a:extLst>
            <a:ext uri="{FF2B5EF4-FFF2-40B4-BE49-F238E27FC236}">
              <a16:creationId xmlns:a16="http://schemas.microsoft.com/office/drawing/2014/main" id="{33EDCF61-E260-4361-B2C8-766566B9AF44}"/>
            </a:ext>
          </a:extLst>
        </xdr:cNvPr>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130628</xdr:rowOff>
    </xdr:from>
    <xdr:to>
      <xdr:col>10</xdr:col>
      <xdr:colOff>114300</xdr:colOff>
      <xdr:row>59</xdr:row>
      <xdr:rowOff>140426</xdr:rowOff>
    </xdr:to>
    <xdr:cxnSp macro="">
      <xdr:nvCxnSpPr>
        <xdr:cNvPr id="198" name="直線コネクタ 197">
          <a:extLst>
            <a:ext uri="{FF2B5EF4-FFF2-40B4-BE49-F238E27FC236}">
              <a16:creationId xmlns:a16="http://schemas.microsoft.com/office/drawing/2014/main" id="{2B85AC69-6B3E-4A70-A98E-E74A350D7830}"/>
            </a:ext>
          </a:extLst>
        </xdr:cNvPr>
        <xdr:cNvCxnSpPr/>
      </xdr:nvCxnSpPr>
      <xdr:spPr>
        <a:xfrm>
          <a:off x="1130300" y="10246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240D86B-6F10-4A7D-9303-829F4FD37489}"/>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AB2226A-893C-4D8B-8745-0B847006CD5E}"/>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31361B2-E7EB-45F0-9812-6DD7551E6B8B}"/>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5E1D8DF-2B59-422B-83F5-F6F7C4C6CF61}"/>
            </a:ext>
          </a:extLst>
        </xdr:cNvPr>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6558EFC-35F3-4B73-8959-584FB87030E5}"/>
            </a:ext>
          </a:extLst>
        </xdr:cNvPr>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8207EDB-1A85-45AA-A1A8-9CFEB323CA58}"/>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36303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8C33707-86D3-459E-9E8E-FA7C9A6B208C}"/>
            </a:ext>
          </a:extLst>
        </xdr:cNvPr>
        <xdr:cNvSpPr txBox="1"/>
      </xdr:nvSpPr>
      <xdr:spPr>
        <a:xfrm>
          <a:off x="1816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29937C4-F20B-419B-A448-6C81EF4FFB05}"/>
            </a:ext>
          </a:extLst>
        </xdr:cNvPr>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5898393-8C68-43A1-BF8B-6DADABC9C3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77C5DDC-A6D6-49C0-815C-91B535A791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0D24D86-3699-40F1-B22F-0C5AB23877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1EA69A3-18BB-4E33-A0AA-5D54421D80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5BF4351-D78A-4584-B426-F65F8A62E4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B61C78B-3DD4-4AA7-8D7F-CEFAA75F871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CE8E6DE-3B25-4C3A-94CE-0E810E12DB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D571187-EEB4-445C-9B78-387B246512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EF3AA31-EA77-4A19-A44A-C647B39EDE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BFA7058-C27B-49A6-9638-B1786BCD69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DC18409-1007-4EDA-AA78-876B194E2B6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71A56A2F-D630-43A6-916D-77584D89A83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0A53B50-36DC-4249-8A93-3612E458816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8B93B831-88ED-4236-8459-7F395416EFEE}"/>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F621788-F235-4540-931A-8197B7F6E8C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016EA899-6ABF-46B4-A3E1-6DC2A7C06CAE}"/>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89A6667-A6A4-494B-A97B-3C70D54395F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D3F87687-9ACF-4B8A-A56F-1C65ACF7E9F9}"/>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B96B41E-2BAD-4FC7-8112-13D3CD8DC57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28AF1856-10E3-4E6B-AF57-F262006C838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B2A76D0-37D8-4382-9A4A-634DDAFD4F7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2D0B5EB9-620D-424E-A5EA-AB6ABB18D07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134562D-DF51-481E-B623-00490C52250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197B3B8-B383-4AE8-B035-E25E6113718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417984C0-CBD9-4697-8280-B1C48014AA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07185E7E-ED60-4F19-A48C-A175AB035D3B}"/>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32671298-2F22-4643-985C-7D8C1F1CF78C}"/>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8C41E6D0-BEA3-465E-99CA-AFA44EB2C55E}"/>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B473DDDE-F54D-4692-B146-9E1D540370BE}"/>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0C151276-5EE5-4376-B721-A42C8327E828}"/>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68D68537-AA6C-4649-A86C-F29821A6CDA0}"/>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AE9E07C6-ED3F-4E5C-A643-30607D1CBB6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94F6CB1D-051D-40FE-A32E-5D580A5DA3A5}"/>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3002D27D-733C-4DB0-812C-51AA84388F1B}"/>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D2524528-138A-4E15-9336-3C6350B9E5F5}"/>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7E680061-0401-4430-B918-461E17164FDA}"/>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F15639D-458F-4C38-8DCE-54FF62F11A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5B6D101-392F-4BDF-9543-4F894F196A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5E9FEEF-C010-41FD-AD1A-C926608627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8A9602D-0FD7-4053-892E-5DAD57A85D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FD189C8-3A98-4F03-99C5-9D110D26A8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33724</xdr:rowOff>
    </xdr:from>
    <xdr:to>
      <xdr:col>55</xdr:col>
      <xdr:colOff>50800</xdr:colOff>
      <xdr:row>64</xdr:row>
      <xdr:rowOff>135324</xdr:rowOff>
    </xdr:to>
    <xdr:sp macro="" textlink="">
      <xdr:nvSpPr>
        <xdr:cNvPr id="248" name="楕円 247">
          <a:extLst>
            <a:ext uri="{FF2B5EF4-FFF2-40B4-BE49-F238E27FC236}">
              <a16:creationId xmlns:a16="http://schemas.microsoft.com/office/drawing/2014/main" id="{A37B29D1-4E6E-4590-82B3-6D3C6D103D79}"/>
            </a:ext>
          </a:extLst>
        </xdr:cNvPr>
        <xdr:cNvSpPr/>
      </xdr:nvSpPr>
      <xdr:spPr>
        <a:xfrm>
          <a:off x="10426700" y="110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CC7B8821-1875-4875-82A5-4B292A444242}"/>
            </a:ext>
          </a:extLst>
        </xdr:cNvPr>
        <xdr:cNvSpPr txBox="1"/>
      </xdr:nvSpPr>
      <xdr:spPr>
        <a:xfrm>
          <a:off x="10515600" y="1096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34105</xdr:rowOff>
    </xdr:from>
    <xdr:to>
      <xdr:col>50</xdr:col>
      <xdr:colOff>165100</xdr:colOff>
      <xdr:row>64</xdr:row>
      <xdr:rowOff>135705</xdr:rowOff>
    </xdr:to>
    <xdr:sp macro="" textlink="">
      <xdr:nvSpPr>
        <xdr:cNvPr id="250" name="楕円 249">
          <a:extLst>
            <a:ext uri="{FF2B5EF4-FFF2-40B4-BE49-F238E27FC236}">
              <a16:creationId xmlns:a16="http://schemas.microsoft.com/office/drawing/2014/main" id="{5C00BEC4-CC16-4DB9-B4D7-B2C76EF242D7}"/>
            </a:ext>
          </a:extLst>
        </xdr:cNvPr>
        <xdr:cNvSpPr/>
      </xdr:nvSpPr>
      <xdr:spPr>
        <a:xfrm>
          <a:off x="9588500" y="110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84524</xdr:rowOff>
    </xdr:from>
    <xdr:to>
      <xdr:col>55</xdr:col>
      <xdr:colOff>0</xdr:colOff>
      <xdr:row>64</xdr:row>
      <xdr:rowOff>84905</xdr:rowOff>
    </xdr:to>
    <xdr:cxnSp macro="">
      <xdr:nvCxnSpPr>
        <xdr:cNvPr id="251" name="直線コネクタ 250">
          <a:extLst>
            <a:ext uri="{FF2B5EF4-FFF2-40B4-BE49-F238E27FC236}">
              <a16:creationId xmlns:a16="http://schemas.microsoft.com/office/drawing/2014/main" id="{D7BCE215-CE76-4D51-BEE1-B88FB1066B65}"/>
            </a:ext>
          </a:extLst>
        </xdr:cNvPr>
        <xdr:cNvCxnSpPr/>
      </xdr:nvCxnSpPr>
      <xdr:spPr>
        <a:xfrm flipV="1">
          <a:off x="9639300" y="1105732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34321</xdr:rowOff>
    </xdr:from>
    <xdr:to>
      <xdr:col>46</xdr:col>
      <xdr:colOff>38100</xdr:colOff>
      <xdr:row>64</xdr:row>
      <xdr:rowOff>135921</xdr:rowOff>
    </xdr:to>
    <xdr:sp macro="" textlink="">
      <xdr:nvSpPr>
        <xdr:cNvPr id="252" name="楕円 251">
          <a:extLst>
            <a:ext uri="{FF2B5EF4-FFF2-40B4-BE49-F238E27FC236}">
              <a16:creationId xmlns:a16="http://schemas.microsoft.com/office/drawing/2014/main" id="{CDF498E4-86E8-4150-94A4-73D31095FE6F}"/>
            </a:ext>
          </a:extLst>
        </xdr:cNvPr>
        <xdr:cNvSpPr/>
      </xdr:nvSpPr>
      <xdr:spPr>
        <a:xfrm>
          <a:off x="8699500" y="110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84905</xdr:rowOff>
    </xdr:from>
    <xdr:to>
      <xdr:col>50</xdr:col>
      <xdr:colOff>114300</xdr:colOff>
      <xdr:row>64</xdr:row>
      <xdr:rowOff>85121</xdr:rowOff>
    </xdr:to>
    <xdr:cxnSp macro="">
      <xdr:nvCxnSpPr>
        <xdr:cNvPr id="253" name="直線コネクタ 252">
          <a:extLst>
            <a:ext uri="{FF2B5EF4-FFF2-40B4-BE49-F238E27FC236}">
              <a16:creationId xmlns:a16="http://schemas.microsoft.com/office/drawing/2014/main" id="{55860B41-5F39-4347-A538-56C9D0F91928}"/>
            </a:ext>
          </a:extLst>
        </xdr:cNvPr>
        <xdr:cNvCxnSpPr/>
      </xdr:nvCxnSpPr>
      <xdr:spPr>
        <a:xfrm flipV="1">
          <a:off x="8750300" y="11057705"/>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59663</xdr:rowOff>
    </xdr:from>
    <xdr:to>
      <xdr:col>41</xdr:col>
      <xdr:colOff>101600</xdr:colOff>
      <xdr:row>64</xdr:row>
      <xdr:rowOff>161263</xdr:rowOff>
    </xdr:to>
    <xdr:sp macro="" textlink="">
      <xdr:nvSpPr>
        <xdr:cNvPr id="254" name="楕円 253">
          <a:extLst>
            <a:ext uri="{FF2B5EF4-FFF2-40B4-BE49-F238E27FC236}">
              <a16:creationId xmlns:a16="http://schemas.microsoft.com/office/drawing/2014/main" id="{132CEEBB-D84E-4A0B-89C6-43CFA073E573}"/>
            </a:ext>
          </a:extLst>
        </xdr:cNvPr>
        <xdr:cNvSpPr/>
      </xdr:nvSpPr>
      <xdr:spPr>
        <a:xfrm>
          <a:off x="7810500" y="110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85121</xdr:rowOff>
    </xdr:from>
    <xdr:to>
      <xdr:col>45</xdr:col>
      <xdr:colOff>177800</xdr:colOff>
      <xdr:row>64</xdr:row>
      <xdr:rowOff>110463</xdr:rowOff>
    </xdr:to>
    <xdr:cxnSp macro="">
      <xdr:nvCxnSpPr>
        <xdr:cNvPr id="255" name="直線コネクタ 254">
          <a:extLst>
            <a:ext uri="{FF2B5EF4-FFF2-40B4-BE49-F238E27FC236}">
              <a16:creationId xmlns:a16="http://schemas.microsoft.com/office/drawing/2014/main" id="{A8756051-8173-4BAA-BFB2-C9F748780033}"/>
            </a:ext>
          </a:extLst>
        </xdr:cNvPr>
        <xdr:cNvCxnSpPr/>
      </xdr:nvCxnSpPr>
      <xdr:spPr>
        <a:xfrm flipV="1">
          <a:off x="7861300" y="11057921"/>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60095</xdr:rowOff>
    </xdr:from>
    <xdr:to>
      <xdr:col>36</xdr:col>
      <xdr:colOff>165100</xdr:colOff>
      <xdr:row>64</xdr:row>
      <xdr:rowOff>161695</xdr:rowOff>
    </xdr:to>
    <xdr:sp macro="" textlink="">
      <xdr:nvSpPr>
        <xdr:cNvPr id="256" name="楕円 255">
          <a:extLst>
            <a:ext uri="{FF2B5EF4-FFF2-40B4-BE49-F238E27FC236}">
              <a16:creationId xmlns:a16="http://schemas.microsoft.com/office/drawing/2014/main" id="{E3CEBACD-5380-486D-9BE5-72A4D20483BF}"/>
            </a:ext>
          </a:extLst>
        </xdr:cNvPr>
        <xdr:cNvSpPr/>
      </xdr:nvSpPr>
      <xdr:spPr>
        <a:xfrm>
          <a:off x="6921500" y="110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110463</xdr:rowOff>
    </xdr:from>
    <xdr:to>
      <xdr:col>41</xdr:col>
      <xdr:colOff>50800</xdr:colOff>
      <xdr:row>64</xdr:row>
      <xdr:rowOff>110895</xdr:rowOff>
    </xdr:to>
    <xdr:cxnSp macro="">
      <xdr:nvCxnSpPr>
        <xdr:cNvPr id="257" name="直線コネクタ 256">
          <a:extLst>
            <a:ext uri="{FF2B5EF4-FFF2-40B4-BE49-F238E27FC236}">
              <a16:creationId xmlns:a16="http://schemas.microsoft.com/office/drawing/2014/main" id="{438A6D3F-A8AE-4327-8C28-3712AD653660}"/>
            </a:ext>
          </a:extLst>
        </xdr:cNvPr>
        <xdr:cNvCxnSpPr/>
      </xdr:nvCxnSpPr>
      <xdr:spPr>
        <a:xfrm flipV="1">
          <a:off x="6972300" y="11083263"/>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D3438183-11F5-4309-8A9F-7F4479F1C346}"/>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256C6959-ACC3-48BA-89E8-C367B9F9A850}"/>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55B6E807-9906-44C7-A5D6-D86D9C37D872}"/>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AC4484A-792C-4E34-BF78-9956573177EA}"/>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126832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A906E33C-40F9-46A1-BB6D-2FED542AA1B0}"/>
            </a:ext>
          </a:extLst>
        </xdr:cNvPr>
        <xdr:cNvSpPr txBox="1"/>
      </xdr:nvSpPr>
      <xdr:spPr>
        <a:xfrm>
          <a:off x="9327095" y="1109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127048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1020E58-93AE-4031-BB18-FBC5A43B8B9E}"/>
            </a:ext>
          </a:extLst>
        </xdr:cNvPr>
        <xdr:cNvSpPr txBox="1"/>
      </xdr:nvSpPr>
      <xdr:spPr>
        <a:xfrm>
          <a:off x="8450795" y="1109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152390</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2F4434ED-282E-43CB-9733-F54FB4253988}"/>
            </a:ext>
          </a:extLst>
        </xdr:cNvPr>
        <xdr:cNvSpPr txBox="1"/>
      </xdr:nvSpPr>
      <xdr:spPr>
        <a:xfrm>
          <a:off x="7594111" y="1112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152822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C8F30466-0599-4B70-82F6-51859FB4F7D4}"/>
            </a:ext>
          </a:extLst>
        </xdr:cNvPr>
        <xdr:cNvSpPr txBox="1"/>
      </xdr:nvSpPr>
      <xdr:spPr>
        <a:xfrm>
          <a:off x="6705111" y="1112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4B9CFCE-E58A-4AC2-9468-6C7B32FB49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0843FD7-5BAC-4F29-A90A-63E670F34D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C742720-E88A-48AE-89AB-56F981406C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65A5409-9F8E-437B-A422-C2441523F6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AE92137-B0DB-4DFA-AEE7-220831D2F63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6E35B88-0F2E-46E2-B5B6-D26BCA3C9B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C6D7A76-5DBA-4384-A2E1-25CE38B3AA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7B99C56-63D2-478D-ACED-74041FD296E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90D75FB-178D-404A-A213-746365EF917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9801CE8-AD3C-424D-951F-728E70AFAE5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A6454866-FD62-4C0A-A852-7135141F04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DDD09D76-E260-44BE-A873-CC692C049E2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B3439CC3-0402-423C-8BB9-94F8E59E9EC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980EA2F8-11A9-4907-AE61-04A867C72B7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DF4C620A-A247-4CCC-A1F8-712A8AE751A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E7169D8B-E30A-4E98-B8D1-864671C5770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8353921D-238A-45B3-BB20-1D0C24D5117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602E017E-DECE-4616-9950-467969F029E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D4C32659-C9D3-4680-A1E3-943802B0EBC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4FE782D5-D2AB-44EC-92BA-4C060CC609E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C8DF3373-E3F5-4BFE-B35F-F13025D1088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D349AEDD-22C5-4A63-AB8B-A7F3470B3FC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681198B8-CC7E-4081-B868-DD4809F84BE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48D8B256-DF7E-4FC7-B2D9-03A3BB7273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6C177950-1168-47FB-9634-3C87BEB6F5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EDCE5AAB-FB88-452F-BC5F-A3FAB8762E72}"/>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D65481B6-48F8-4880-877B-47BD1483FE4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8052B911-46B0-4AF5-8B0C-655A2868B31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6FED6443-4C8A-4DF4-B557-5B6C3887485A}"/>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91204B8D-DE43-4E5A-A9AA-EF402978ABB6}"/>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F05A86BB-2DC8-4BA1-9B04-384094C95131}"/>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DC96BFDE-077A-466A-8B39-9158C4B3D822}"/>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BA6419BB-A5E0-4A34-8634-D39768BCC6E3}"/>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F8982F36-647E-4647-9FC2-2904CB58FD46}"/>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94BE2226-FF85-4256-BB4A-F11A1478F39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FC26FD79-4F20-48F5-B441-6D490C94308D}"/>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0B85783-DB7F-45D0-96A1-457ADB9819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5531A11-44E9-42AF-9739-FDA20D1013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FCD6376-2CE6-4896-901C-CC4B258514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AD7AA0A-C782-4344-975A-FA3C7051E3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CCBE02D-43F4-4133-BDD5-B9C8924E701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163649</xdr:rowOff>
    </xdr:from>
    <xdr:to>
      <xdr:col>24</xdr:col>
      <xdr:colOff>114300</xdr:colOff>
      <xdr:row>85</xdr:row>
      <xdr:rowOff>93799</xdr:rowOff>
    </xdr:to>
    <xdr:sp macro="" textlink="">
      <xdr:nvSpPr>
        <xdr:cNvPr id="307" name="楕円 306">
          <a:extLst>
            <a:ext uri="{FF2B5EF4-FFF2-40B4-BE49-F238E27FC236}">
              <a16:creationId xmlns:a16="http://schemas.microsoft.com/office/drawing/2014/main" id="{C0C2A4E7-7317-4A10-8CE3-E0D6925DC8A6}"/>
            </a:ext>
          </a:extLst>
        </xdr:cNvPr>
        <xdr:cNvSpPr/>
      </xdr:nvSpPr>
      <xdr:spPr>
        <a:xfrm>
          <a:off x="4584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142076</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19515899-C6CC-4940-9E32-C61A8C5C8DAA}"/>
            </a:ext>
          </a:extLst>
        </xdr:cNvPr>
        <xdr:cNvSpPr txBox="1"/>
      </xdr:nvSpPr>
      <xdr:spPr>
        <a:xfrm>
          <a:off x="4673600"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148952</xdr:rowOff>
    </xdr:from>
    <xdr:to>
      <xdr:col>20</xdr:col>
      <xdr:colOff>38100</xdr:colOff>
      <xdr:row>85</xdr:row>
      <xdr:rowOff>79102</xdr:rowOff>
    </xdr:to>
    <xdr:sp macro="" textlink="">
      <xdr:nvSpPr>
        <xdr:cNvPr id="309" name="楕円 308">
          <a:extLst>
            <a:ext uri="{FF2B5EF4-FFF2-40B4-BE49-F238E27FC236}">
              <a16:creationId xmlns:a16="http://schemas.microsoft.com/office/drawing/2014/main" id="{417F2DBB-D998-4959-8152-E187277C447B}"/>
            </a:ext>
          </a:extLst>
        </xdr:cNvPr>
        <xdr:cNvSpPr/>
      </xdr:nvSpPr>
      <xdr:spPr>
        <a:xfrm>
          <a:off x="3746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28302</xdr:rowOff>
    </xdr:from>
    <xdr:to>
      <xdr:col>24</xdr:col>
      <xdr:colOff>63500</xdr:colOff>
      <xdr:row>85</xdr:row>
      <xdr:rowOff>42999</xdr:rowOff>
    </xdr:to>
    <xdr:cxnSp macro="">
      <xdr:nvCxnSpPr>
        <xdr:cNvPr id="310" name="直線コネクタ 309">
          <a:extLst>
            <a:ext uri="{FF2B5EF4-FFF2-40B4-BE49-F238E27FC236}">
              <a16:creationId xmlns:a16="http://schemas.microsoft.com/office/drawing/2014/main" id="{542CE2B7-C9D5-4672-AD4A-7C3F8C715918}"/>
            </a:ext>
          </a:extLst>
        </xdr:cNvPr>
        <xdr:cNvCxnSpPr/>
      </xdr:nvCxnSpPr>
      <xdr:spPr>
        <a:xfrm>
          <a:off x="3797300" y="1460155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130992</xdr:rowOff>
    </xdr:from>
    <xdr:to>
      <xdr:col>15</xdr:col>
      <xdr:colOff>101600</xdr:colOff>
      <xdr:row>85</xdr:row>
      <xdr:rowOff>61142</xdr:rowOff>
    </xdr:to>
    <xdr:sp macro="" textlink="">
      <xdr:nvSpPr>
        <xdr:cNvPr id="311" name="楕円 310">
          <a:extLst>
            <a:ext uri="{FF2B5EF4-FFF2-40B4-BE49-F238E27FC236}">
              <a16:creationId xmlns:a16="http://schemas.microsoft.com/office/drawing/2014/main" id="{F611196F-FE24-4CBF-9F3D-1560D63BCAC2}"/>
            </a:ext>
          </a:extLst>
        </xdr:cNvPr>
        <xdr:cNvSpPr/>
      </xdr:nvSpPr>
      <xdr:spPr>
        <a:xfrm>
          <a:off x="2857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10342</xdr:rowOff>
    </xdr:from>
    <xdr:to>
      <xdr:col>19</xdr:col>
      <xdr:colOff>177800</xdr:colOff>
      <xdr:row>85</xdr:row>
      <xdr:rowOff>28302</xdr:rowOff>
    </xdr:to>
    <xdr:cxnSp macro="">
      <xdr:nvCxnSpPr>
        <xdr:cNvPr id="312" name="直線コネクタ 311">
          <a:extLst>
            <a:ext uri="{FF2B5EF4-FFF2-40B4-BE49-F238E27FC236}">
              <a16:creationId xmlns:a16="http://schemas.microsoft.com/office/drawing/2014/main" id="{3E1F73C4-0436-49A2-9FCD-5D770CF8C545}"/>
            </a:ext>
          </a:extLst>
        </xdr:cNvPr>
        <xdr:cNvCxnSpPr/>
      </xdr:nvCxnSpPr>
      <xdr:spPr>
        <a:xfrm>
          <a:off x="2908300" y="1458359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13" name="楕円 312">
          <a:extLst>
            <a:ext uri="{FF2B5EF4-FFF2-40B4-BE49-F238E27FC236}">
              <a16:creationId xmlns:a16="http://schemas.microsoft.com/office/drawing/2014/main" id="{EE86E046-0A0D-40DC-9057-BCADB9E012A3}"/>
            </a:ext>
          </a:extLst>
        </xdr:cNvPr>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10342</xdr:rowOff>
    </xdr:to>
    <xdr:cxnSp macro="">
      <xdr:nvCxnSpPr>
        <xdr:cNvPr id="314" name="直線コネクタ 313">
          <a:extLst>
            <a:ext uri="{FF2B5EF4-FFF2-40B4-BE49-F238E27FC236}">
              <a16:creationId xmlns:a16="http://schemas.microsoft.com/office/drawing/2014/main" id="{F17CA802-871F-4810-B6E8-01A0AB706EF7}"/>
            </a:ext>
          </a:extLst>
        </xdr:cNvPr>
        <xdr:cNvCxnSpPr/>
      </xdr:nvCxnSpPr>
      <xdr:spPr>
        <a:xfrm>
          <a:off x="2019300" y="14577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104866</xdr:rowOff>
    </xdr:from>
    <xdr:to>
      <xdr:col>6</xdr:col>
      <xdr:colOff>38100</xdr:colOff>
      <xdr:row>85</xdr:row>
      <xdr:rowOff>35016</xdr:rowOff>
    </xdr:to>
    <xdr:sp macro="" textlink="">
      <xdr:nvSpPr>
        <xdr:cNvPr id="315" name="楕円 314">
          <a:extLst>
            <a:ext uri="{FF2B5EF4-FFF2-40B4-BE49-F238E27FC236}">
              <a16:creationId xmlns:a16="http://schemas.microsoft.com/office/drawing/2014/main" id="{79890168-090E-4266-9E12-11EDE6C74484}"/>
            </a:ext>
          </a:extLst>
        </xdr:cNvPr>
        <xdr:cNvSpPr/>
      </xdr:nvSpPr>
      <xdr:spPr>
        <a:xfrm>
          <a:off x="1079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155666</xdr:rowOff>
    </xdr:from>
    <xdr:to>
      <xdr:col>10</xdr:col>
      <xdr:colOff>114300</xdr:colOff>
      <xdr:row>85</xdr:row>
      <xdr:rowOff>3811</xdr:rowOff>
    </xdr:to>
    <xdr:cxnSp macro="">
      <xdr:nvCxnSpPr>
        <xdr:cNvPr id="316" name="直線コネクタ 315">
          <a:extLst>
            <a:ext uri="{FF2B5EF4-FFF2-40B4-BE49-F238E27FC236}">
              <a16:creationId xmlns:a16="http://schemas.microsoft.com/office/drawing/2014/main" id="{4015E3D1-7CBD-44FA-8D6A-168AA1B55333}"/>
            </a:ext>
          </a:extLst>
        </xdr:cNvPr>
        <xdr:cNvCxnSpPr/>
      </xdr:nvCxnSpPr>
      <xdr:spPr>
        <a:xfrm>
          <a:off x="1130300" y="145574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5A5000BA-C832-498F-8D68-89C08311DED2}"/>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0A3C24B3-1CCE-4F76-BE1B-96936A2F0057}"/>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ECC1D519-D819-43CD-9634-A1465B5EFA1B}"/>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666116F7-B24F-46E9-9B73-4A59C11D0F43}"/>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70229</xdr:rowOff>
    </xdr:from>
    <xdr:ext cx="405111" cy="259045"/>
    <xdr:sp macro="" textlink="">
      <xdr:nvSpPr>
        <xdr:cNvPr id="321" name="n_1mainValue【公営住宅】&#10;有形固定資産減価償却率">
          <a:extLst>
            <a:ext uri="{FF2B5EF4-FFF2-40B4-BE49-F238E27FC236}">
              <a16:creationId xmlns:a16="http://schemas.microsoft.com/office/drawing/2014/main" id="{76681F21-21F3-4938-B9F3-DDB4A8C9E6B0}"/>
            </a:ext>
          </a:extLst>
        </xdr:cNvPr>
        <xdr:cNvSpPr txBox="1"/>
      </xdr:nvSpPr>
      <xdr:spPr>
        <a:xfrm>
          <a:off x="35820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52269</xdr:rowOff>
    </xdr:from>
    <xdr:ext cx="405111" cy="259045"/>
    <xdr:sp macro="" textlink="">
      <xdr:nvSpPr>
        <xdr:cNvPr id="322" name="n_2mainValue【公営住宅】&#10;有形固定資産減価償却率">
          <a:extLst>
            <a:ext uri="{FF2B5EF4-FFF2-40B4-BE49-F238E27FC236}">
              <a16:creationId xmlns:a16="http://schemas.microsoft.com/office/drawing/2014/main" id="{492841BB-85E2-4481-B71B-555EDA986144}"/>
            </a:ext>
          </a:extLst>
        </xdr:cNvPr>
        <xdr:cNvSpPr txBox="1"/>
      </xdr:nvSpPr>
      <xdr:spPr>
        <a:xfrm>
          <a:off x="2705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23" name="n_3mainValue【公営住宅】&#10;有形固定資産減価償却率">
          <a:extLst>
            <a:ext uri="{FF2B5EF4-FFF2-40B4-BE49-F238E27FC236}">
              <a16:creationId xmlns:a16="http://schemas.microsoft.com/office/drawing/2014/main" id="{E7059D7C-2F4B-4548-A3B0-157FF3A45678}"/>
            </a:ext>
          </a:extLst>
        </xdr:cNvPr>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26143</xdr:rowOff>
    </xdr:from>
    <xdr:ext cx="405111" cy="259045"/>
    <xdr:sp macro="" textlink="">
      <xdr:nvSpPr>
        <xdr:cNvPr id="324" name="n_4mainValue【公営住宅】&#10;有形固定資産減価償却率">
          <a:extLst>
            <a:ext uri="{FF2B5EF4-FFF2-40B4-BE49-F238E27FC236}">
              <a16:creationId xmlns:a16="http://schemas.microsoft.com/office/drawing/2014/main" id="{DE446F54-A251-40DD-A2B4-DB3D096A481C}"/>
            </a:ext>
          </a:extLst>
        </xdr:cNvPr>
        <xdr:cNvSpPr txBox="1"/>
      </xdr:nvSpPr>
      <xdr:spPr>
        <a:xfrm>
          <a:off x="927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C2B351E3-AB01-4783-83A9-C2D0B5FC5BB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D8AE37B2-ECF9-4176-ABAB-54452AC26C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600C65FC-B4BE-4221-A89E-2FE94E272D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6002CF-6F86-45A9-91B9-2D957D497E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4B3EE156-84E1-4158-81F1-0A4958E116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C4E8E3A8-69F3-4D64-8FDE-88A5A9B6F7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71F14F5A-ECAE-4DB9-A8F5-6AF31D4456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7B94EA71-9DE4-4D56-8912-E00145959E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E8F02F5B-EFB0-4345-A0BD-FC799733A0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B400F110-AC9A-4781-9ABE-103421EE04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BC3B98A9-B832-4739-81DE-5FF053D3799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10791E86-5081-4308-A1D8-0955F34F99A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7C795123-18FF-4801-95EF-17F6AFFD096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B68475C5-AA21-4113-8AB5-11B5E609E4C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4A34B181-1958-4833-A598-550CBA56CFF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CEDE1CED-D5A3-4535-BF52-848EF2036E8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854C6E97-7E04-402E-B264-CDBE0D4B890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58FBD630-E39A-4D3B-9C2B-0FD743665F1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D93B210-D267-4578-A0E0-79D9C8BBB7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188781BA-5BC7-43B5-BCD8-93F03B0C38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60ABEBB-2D33-47EC-B5C7-7876E45EA5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D0E9C6A7-A7F4-4C0F-8ED9-FD74854363D9}"/>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6A0DC57D-58E6-40B3-8B8E-7141F74BE34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A35B2627-0203-4454-8B21-BC720E16769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33ABFD90-106F-43E3-A6F4-F9CDD5065B85}"/>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753F96CD-802C-4EA3-A025-D4814B7BA297}"/>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2CC0DDDF-286B-406A-9A33-439A6009820B}"/>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8A73344C-778C-4C9D-82DB-381E53357BE8}"/>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513CFAF3-280A-4E54-99FD-38658D013009}"/>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52C133CB-340C-49CD-8EF2-0A6A04244EA6}"/>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486AE8AF-2882-4D61-AD0F-513E47BA0D1F}"/>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A85B3405-7732-44A1-8BC1-43534019C7A4}"/>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185DF11-6BAA-4B67-831C-1167012CC8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EE973F0-3381-42C8-878F-CCBDE92842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3E53831-B3CA-42F4-A73D-A90D979AC9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D870E2F-B034-4E5C-9945-5C2642E19B7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4ADD2BA-3976-4FEB-BF42-93E954A1379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22047</xdr:rowOff>
    </xdr:from>
    <xdr:to>
      <xdr:col>55</xdr:col>
      <xdr:colOff>50800</xdr:colOff>
      <xdr:row>85</xdr:row>
      <xdr:rowOff>123647</xdr:rowOff>
    </xdr:to>
    <xdr:sp macro="" textlink="">
      <xdr:nvSpPr>
        <xdr:cNvPr id="362" name="楕円 361">
          <a:extLst>
            <a:ext uri="{FF2B5EF4-FFF2-40B4-BE49-F238E27FC236}">
              <a16:creationId xmlns:a16="http://schemas.microsoft.com/office/drawing/2014/main" id="{92D9F420-FCC2-4BA8-B0FA-4ABB335F5F34}"/>
            </a:ext>
          </a:extLst>
        </xdr:cNvPr>
        <xdr:cNvSpPr/>
      </xdr:nvSpPr>
      <xdr:spPr>
        <a:xfrm>
          <a:off x="10426700" y="145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474</xdr:rowOff>
    </xdr:from>
    <xdr:ext cx="469744" cy="259045"/>
    <xdr:sp macro="" textlink="">
      <xdr:nvSpPr>
        <xdr:cNvPr id="363" name="【公営住宅】&#10;一人当たり面積該当値テキスト">
          <a:extLst>
            <a:ext uri="{FF2B5EF4-FFF2-40B4-BE49-F238E27FC236}">
              <a16:creationId xmlns:a16="http://schemas.microsoft.com/office/drawing/2014/main" id="{A16D1519-2663-479F-AECE-6E1CE08A4CC3}"/>
            </a:ext>
          </a:extLst>
        </xdr:cNvPr>
        <xdr:cNvSpPr txBox="1"/>
      </xdr:nvSpPr>
      <xdr:spPr>
        <a:xfrm>
          <a:off x="10515600" y="1457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22047</xdr:rowOff>
    </xdr:from>
    <xdr:to>
      <xdr:col>50</xdr:col>
      <xdr:colOff>165100</xdr:colOff>
      <xdr:row>85</xdr:row>
      <xdr:rowOff>123647</xdr:rowOff>
    </xdr:to>
    <xdr:sp macro="" textlink="">
      <xdr:nvSpPr>
        <xdr:cNvPr id="364" name="楕円 363">
          <a:extLst>
            <a:ext uri="{FF2B5EF4-FFF2-40B4-BE49-F238E27FC236}">
              <a16:creationId xmlns:a16="http://schemas.microsoft.com/office/drawing/2014/main" id="{232416A5-5839-4843-8200-7499780A02A1}"/>
            </a:ext>
          </a:extLst>
        </xdr:cNvPr>
        <xdr:cNvSpPr/>
      </xdr:nvSpPr>
      <xdr:spPr>
        <a:xfrm>
          <a:off x="9588500" y="145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72847</xdr:rowOff>
    </xdr:from>
    <xdr:to>
      <xdr:col>55</xdr:col>
      <xdr:colOff>0</xdr:colOff>
      <xdr:row>85</xdr:row>
      <xdr:rowOff>72847</xdr:rowOff>
    </xdr:to>
    <xdr:cxnSp macro="">
      <xdr:nvCxnSpPr>
        <xdr:cNvPr id="365" name="直線コネクタ 364">
          <a:extLst>
            <a:ext uri="{FF2B5EF4-FFF2-40B4-BE49-F238E27FC236}">
              <a16:creationId xmlns:a16="http://schemas.microsoft.com/office/drawing/2014/main" id="{442E3FA7-2BD6-422E-B974-514778B2E331}"/>
            </a:ext>
          </a:extLst>
        </xdr:cNvPr>
        <xdr:cNvCxnSpPr/>
      </xdr:nvCxnSpPr>
      <xdr:spPr>
        <a:xfrm>
          <a:off x="9639300" y="146460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22733</xdr:rowOff>
    </xdr:from>
    <xdr:to>
      <xdr:col>46</xdr:col>
      <xdr:colOff>38100</xdr:colOff>
      <xdr:row>85</xdr:row>
      <xdr:rowOff>124333</xdr:rowOff>
    </xdr:to>
    <xdr:sp macro="" textlink="">
      <xdr:nvSpPr>
        <xdr:cNvPr id="366" name="楕円 365">
          <a:extLst>
            <a:ext uri="{FF2B5EF4-FFF2-40B4-BE49-F238E27FC236}">
              <a16:creationId xmlns:a16="http://schemas.microsoft.com/office/drawing/2014/main" id="{2B4F3AC3-9E9D-437F-9792-48D51E816FF8}"/>
            </a:ext>
          </a:extLst>
        </xdr:cNvPr>
        <xdr:cNvSpPr/>
      </xdr:nvSpPr>
      <xdr:spPr>
        <a:xfrm>
          <a:off x="86995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72847</xdr:rowOff>
    </xdr:from>
    <xdr:to>
      <xdr:col>50</xdr:col>
      <xdr:colOff>114300</xdr:colOff>
      <xdr:row>85</xdr:row>
      <xdr:rowOff>73533</xdr:rowOff>
    </xdr:to>
    <xdr:cxnSp macro="">
      <xdr:nvCxnSpPr>
        <xdr:cNvPr id="367" name="直線コネクタ 366">
          <a:extLst>
            <a:ext uri="{FF2B5EF4-FFF2-40B4-BE49-F238E27FC236}">
              <a16:creationId xmlns:a16="http://schemas.microsoft.com/office/drawing/2014/main" id="{61FC0E21-AE89-45A3-B46D-22A29A6DB7F9}"/>
            </a:ext>
          </a:extLst>
        </xdr:cNvPr>
        <xdr:cNvCxnSpPr/>
      </xdr:nvCxnSpPr>
      <xdr:spPr>
        <a:xfrm flipV="1">
          <a:off x="8750300" y="146460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154178</xdr:rowOff>
    </xdr:from>
    <xdr:to>
      <xdr:col>41</xdr:col>
      <xdr:colOff>101600</xdr:colOff>
      <xdr:row>85</xdr:row>
      <xdr:rowOff>84328</xdr:rowOff>
    </xdr:to>
    <xdr:sp macro="" textlink="">
      <xdr:nvSpPr>
        <xdr:cNvPr id="368" name="楕円 367">
          <a:extLst>
            <a:ext uri="{FF2B5EF4-FFF2-40B4-BE49-F238E27FC236}">
              <a16:creationId xmlns:a16="http://schemas.microsoft.com/office/drawing/2014/main" id="{67B7467D-7609-4BE5-9BE2-AEE54F42C570}"/>
            </a:ext>
          </a:extLst>
        </xdr:cNvPr>
        <xdr:cNvSpPr/>
      </xdr:nvSpPr>
      <xdr:spPr>
        <a:xfrm>
          <a:off x="7810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33528</xdr:rowOff>
    </xdr:from>
    <xdr:to>
      <xdr:col>45</xdr:col>
      <xdr:colOff>177800</xdr:colOff>
      <xdr:row>85</xdr:row>
      <xdr:rowOff>73533</xdr:rowOff>
    </xdr:to>
    <xdr:cxnSp macro="">
      <xdr:nvCxnSpPr>
        <xdr:cNvPr id="369" name="直線コネクタ 368">
          <a:extLst>
            <a:ext uri="{FF2B5EF4-FFF2-40B4-BE49-F238E27FC236}">
              <a16:creationId xmlns:a16="http://schemas.microsoft.com/office/drawing/2014/main" id="{6F0BC989-5DD2-45A0-9AC6-890C1CF6AF3D}"/>
            </a:ext>
          </a:extLst>
        </xdr:cNvPr>
        <xdr:cNvCxnSpPr/>
      </xdr:nvCxnSpPr>
      <xdr:spPr>
        <a:xfrm>
          <a:off x="7861300" y="1460677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154406</xdr:rowOff>
    </xdr:from>
    <xdr:to>
      <xdr:col>36</xdr:col>
      <xdr:colOff>165100</xdr:colOff>
      <xdr:row>85</xdr:row>
      <xdr:rowOff>84556</xdr:rowOff>
    </xdr:to>
    <xdr:sp macro="" textlink="">
      <xdr:nvSpPr>
        <xdr:cNvPr id="370" name="楕円 369">
          <a:extLst>
            <a:ext uri="{FF2B5EF4-FFF2-40B4-BE49-F238E27FC236}">
              <a16:creationId xmlns:a16="http://schemas.microsoft.com/office/drawing/2014/main" id="{C31EBE37-DECB-4CB9-B05C-5E5FB78D7566}"/>
            </a:ext>
          </a:extLst>
        </xdr:cNvPr>
        <xdr:cNvSpPr/>
      </xdr:nvSpPr>
      <xdr:spPr>
        <a:xfrm>
          <a:off x="6921500" y="145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33528</xdr:rowOff>
    </xdr:from>
    <xdr:to>
      <xdr:col>41</xdr:col>
      <xdr:colOff>50800</xdr:colOff>
      <xdr:row>85</xdr:row>
      <xdr:rowOff>33756</xdr:rowOff>
    </xdr:to>
    <xdr:cxnSp macro="">
      <xdr:nvCxnSpPr>
        <xdr:cNvPr id="371" name="直線コネクタ 370">
          <a:extLst>
            <a:ext uri="{FF2B5EF4-FFF2-40B4-BE49-F238E27FC236}">
              <a16:creationId xmlns:a16="http://schemas.microsoft.com/office/drawing/2014/main" id="{88DF483D-A7C5-4A87-A9E2-8D1FFE6C1AB5}"/>
            </a:ext>
          </a:extLst>
        </xdr:cNvPr>
        <xdr:cNvCxnSpPr/>
      </xdr:nvCxnSpPr>
      <xdr:spPr>
        <a:xfrm flipV="1">
          <a:off x="6972300" y="1460677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876FF1BF-B760-4E8E-A2AB-4CAF02E00DC9}"/>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a:extLst>
            <a:ext uri="{FF2B5EF4-FFF2-40B4-BE49-F238E27FC236}">
              <a16:creationId xmlns:a16="http://schemas.microsoft.com/office/drawing/2014/main" id="{F9600B15-44AE-4F89-9B96-DC3244E8E697}"/>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a:extLst>
            <a:ext uri="{FF2B5EF4-FFF2-40B4-BE49-F238E27FC236}">
              <a16:creationId xmlns:a16="http://schemas.microsoft.com/office/drawing/2014/main" id="{3F0B5030-5463-4BAC-B2D9-0E20788EB3BF}"/>
            </a:ext>
          </a:extLst>
        </xdr:cNvPr>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a:extLst>
            <a:ext uri="{FF2B5EF4-FFF2-40B4-BE49-F238E27FC236}">
              <a16:creationId xmlns:a16="http://schemas.microsoft.com/office/drawing/2014/main" id="{7D7DBA1F-CBFB-4795-B78E-99505EF12434}"/>
            </a:ext>
          </a:extLst>
        </xdr:cNvPr>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114774</xdr:rowOff>
    </xdr:from>
    <xdr:ext cx="469744" cy="259045"/>
    <xdr:sp macro="" textlink="">
      <xdr:nvSpPr>
        <xdr:cNvPr id="376" name="n_1mainValue【公営住宅】&#10;一人当たり面積">
          <a:extLst>
            <a:ext uri="{FF2B5EF4-FFF2-40B4-BE49-F238E27FC236}">
              <a16:creationId xmlns:a16="http://schemas.microsoft.com/office/drawing/2014/main" id="{8421AE12-7252-48E1-B94A-039B0B75D1DB}"/>
            </a:ext>
          </a:extLst>
        </xdr:cNvPr>
        <xdr:cNvSpPr txBox="1"/>
      </xdr:nvSpPr>
      <xdr:spPr>
        <a:xfrm>
          <a:off x="9391727" y="1468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140860</xdr:rowOff>
    </xdr:from>
    <xdr:ext cx="469744" cy="259045"/>
    <xdr:sp macro="" textlink="">
      <xdr:nvSpPr>
        <xdr:cNvPr id="377" name="n_2mainValue【公営住宅】&#10;一人当たり面積">
          <a:extLst>
            <a:ext uri="{FF2B5EF4-FFF2-40B4-BE49-F238E27FC236}">
              <a16:creationId xmlns:a16="http://schemas.microsoft.com/office/drawing/2014/main" id="{C293FF4C-CDED-4E17-B114-2B6A52BC94C9}"/>
            </a:ext>
          </a:extLst>
        </xdr:cNvPr>
        <xdr:cNvSpPr txBox="1"/>
      </xdr:nvSpPr>
      <xdr:spPr>
        <a:xfrm>
          <a:off x="8515427" y="1437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100855</xdr:rowOff>
    </xdr:from>
    <xdr:ext cx="469744" cy="259045"/>
    <xdr:sp macro="" textlink="">
      <xdr:nvSpPr>
        <xdr:cNvPr id="378" name="n_3mainValue【公営住宅】&#10;一人当たり面積">
          <a:extLst>
            <a:ext uri="{FF2B5EF4-FFF2-40B4-BE49-F238E27FC236}">
              <a16:creationId xmlns:a16="http://schemas.microsoft.com/office/drawing/2014/main" id="{37E44C11-7977-47DF-AFFD-0FCAD161B249}"/>
            </a:ext>
          </a:extLst>
        </xdr:cNvPr>
        <xdr:cNvSpPr txBox="1"/>
      </xdr:nvSpPr>
      <xdr:spPr>
        <a:xfrm>
          <a:off x="7626427" y="1433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101083</xdr:rowOff>
    </xdr:from>
    <xdr:ext cx="469744" cy="259045"/>
    <xdr:sp macro="" textlink="">
      <xdr:nvSpPr>
        <xdr:cNvPr id="379" name="n_4mainValue【公営住宅】&#10;一人当たり面積">
          <a:extLst>
            <a:ext uri="{FF2B5EF4-FFF2-40B4-BE49-F238E27FC236}">
              <a16:creationId xmlns:a16="http://schemas.microsoft.com/office/drawing/2014/main" id="{2F4B2759-DD5D-488F-9F43-67C77D26980E}"/>
            </a:ext>
          </a:extLst>
        </xdr:cNvPr>
        <xdr:cNvSpPr txBox="1"/>
      </xdr:nvSpPr>
      <xdr:spPr>
        <a:xfrm>
          <a:off x="6737427" y="1433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3D7EF438-4CD8-48AF-8E7E-0B4D81D7B3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3F15EB2B-C59D-44CA-AB1E-90C78E0BB9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E5DB0C7-EF3B-4645-8A4A-3FEADCC8EB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C61C638-F31E-42BC-82D3-504575E5F3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8A85F61-4E41-4A37-A7AC-B29A624659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E72C36A-F32E-4975-897E-61A557C911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338ACEDA-0FD0-4D68-BFF5-42409F2343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0966AF4-FF03-44F6-9115-5452E5BE95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C03D0FB1-BD84-4163-A82F-FFAF3D42C1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EACD34C4-7777-4DBE-8C81-112AE08EB75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B1CCC13B-8B2D-4037-8548-7C5C37D3B81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46E22D8E-99A0-4646-919D-8622302E830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id="{2690671F-AAC9-4FB6-B216-D0318233E4F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9994CA5B-AF47-4D61-82CA-9EC2D3A88C2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8FBF873B-546E-48E6-8EE6-ADD97D484E8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5F88CDB0-BD9D-4DA6-9C25-EA0AD409F5D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F25A23AF-E0E3-4D0B-82AC-D7349F541B6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13306317-3F54-461E-A61A-70230F9DAAF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32F20F66-74EB-4044-80CB-B7839D3A67D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B7AF5341-CEEA-4526-ABBA-FA5BFF196C6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id="{FD56AFE7-8CDB-40CD-A995-3AD0FE83DE4B}"/>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B587E8E-C0FF-4A6D-B348-F85110C19FA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1D79BD12-7C09-4AB8-8024-B49B580822B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135255</xdr:rowOff>
    </xdr:to>
    <xdr:cxnSp macro="">
      <xdr:nvCxnSpPr>
        <xdr:cNvPr id="403" name="直線コネクタ 402">
          <a:extLst>
            <a:ext uri="{FF2B5EF4-FFF2-40B4-BE49-F238E27FC236}">
              <a16:creationId xmlns:a16="http://schemas.microsoft.com/office/drawing/2014/main" id="{83EABCDB-2BF3-4D89-9D9C-5DF0D429762F}"/>
            </a:ext>
          </a:extLst>
        </xdr:cNvPr>
        <xdr:cNvCxnSpPr/>
      </xdr:nvCxnSpPr>
      <xdr:spPr>
        <a:xfrm flipV="1">
          <a:off x="4634865" y="1728787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139082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D10A642A-A21A-4522-A3C8-5E0B02E06817}"/>
            </a:ext>
          </a:extLst>
        </xdr:cNvPr>
        <xdr:cNvSpPr txBox="1"/>
      </xdr:nvSpPr>
      <xdr:spPr>
        <a:xfrm>
          <a:off x="4673600"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135255</xdr:rowOff>
    </xdr:from>
    <xdr:to>
      <xdr:col>24</xdr:col>
      <xdr:colOff>152400</xdr:colOff>
      <xdr:row>107</xdr:row>
      <xdr:rowOff>135255</xdr:rowOff>
    </xdr:to>
    <xdr:cxnSp macro="">
      <xdr:nvCxnSpPr>
        <xdr:cNvPr id="405" name="直線コネクタ 404">
          <a:extLst>
            <a:ext uri="{FF2B5EF4-FFF2-40B4-BE49-F238E27FC236}">
              <a16:creationId xmlns:a16="http://schemas.microsoft.com/office/drawing/2014/main" id="{415564B9-FC7F-4902-8D3C-648ADA39943F}"/>
            </a:ext>
          </a:extLst>
        </xdr:cNvPr>
        <xdr:cNvCxnSpPr/>
      </xdr:nvCxnSpPr>
      <xdr:spPr>
        <a:xfrm>
          <a:off x="4546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CF786157-08DE-4D21-8E39-53FF24724E78}"/>
            </a:ext>
          </a:extLst>
        </xdr:cNvPr>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07" name="直線コネクタ 406">
          <a:extLst>
            <a:ext uri="{FF2B5EF4-FFF2-40B4-BE49-F238E27FC236}">
              <a16:creationId xmlns:a16="http://schemas.microsoft.com/office/drawing/2014/main" id="{5FAB420A-27B3-479C-B7B4-C261B60D4CAB}"/>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26688</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2372A035-F24F-4099-896C-F31037DB70BD}"/>
            </a:ext>
          </a:extLst>
        </xdr:cNvPr>
        <xdr:cNvSpPr txBox="1"/>
      </xdr:nvSpPr>
      <xdr:spPr>
        <a:xfrm>
          <a:off x="46736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09" name="フローチャート: 判断 408">
          <a:extLst>
            <a:ext uri="{FF2B5EF4-FFF2-40B4-BE49-F238E27FC236}">
              <a16:creationId xmlns:a16="http://schemas.microsoft.com/office/drawing/2014/main" id="{3339B9EE-BC3E-4D1F-A7BE-DAECFBA8F333}"/>
            </a:ext>
          </a:extLst>
        </xdr:cNvPr>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153036</xdr:rowOff>
    </xdr:from>
    <xdr:to>
      <xdr:col>20</xdr:col>
      <xdr:colOff>38100</xdr:colOff>
      <xdr:row>105</xdr:row>
      <xdr:rowOff>83186</xdr:rowOff>
    </xdr:to>
    <xdr:sp macro="" textlink="">
      <xdr:nvSpPr>
        <xdr:cNvPr id="410" name="フローチャート: 判断 409">
          <a:extLst>
            <a:ext uri="{FF2B5EF4-FFF2-40B4-BE49-F238E27FC236}">
              <a16:creationId xmlns:a16="http://schemas.microsoft.com/office/drawing/2014/main" id="{760EBD7C-98E3-4F4F-A7C2-DAD5322A8D48}"/>
            </a:ext>
          </a:extLst>
        </xdr:cNvPr>
        <xdr:cNvSpPr/>
      </xdr:nvSpPr>
      <xdr:spPr>
        <a:xfrm>
          <a:off x="3746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411" name="フローチャート: 判断 410">
          <a:extLst>
            <a:ext uri="{FF2B5EF4-FFF2-40B4-BE49-F238E27FC236}">
              <a16:creationId xmlns:a16="http://schemas.microsoft.com/office/drawing/2014/main" id="{37BFB7F6-28DC-46A0-86E5-CDDEF084406A}"/>
            </a:ext>
          </a:extLst>
        </xdr:cNvPr>
        <xdr:cNvSpPr/>
      </xdr:nvSpPr>
      <xdr:spPr>
        <a:xfrm>
          <a:off x="2857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412" name="フローチャート: 判断 411">
          <a:extLst>
            <a:ext uri="{FF2B5EF4-FFF2-40B4-BE49-F238E27FC236}">
              <a16:creationId xmlns:a16="http://schemas.microsoft.com/office/drawing/2014/main" id="{F59F5F56-C3D0-4A30-B222-D507A1A125EF}"/>
            </a:ext>
          </a:extLst>
        </xdr:cNvPr>
        <xdr:cNvSpPr/>
      </xdr:nvSpPr>
      <xdr:spPr>
        <a:xfrm>
          <a:off x="1968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413" name="フローチャート: 判断 412">
          <a:extLst>
            <a:ext uri="{FF2B5EF4-FFF2-40B4-BE49-F238E27FC236}">
              <a16:creationId xmlns:a16="http://schemas.microsoft.com/office/drawing/2014/main" id="{B6968501-3209-4AF9-A985-934D4A7F503D}"/>
            </a:ext>
          </a:extLst>
        </xdr:cNvPr>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DA07E70-B777-4AC5-940D-944D310690E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FB85792-8DC5-44CC-8E15-77B6E16CCA1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F9BDBB7-B689-4452-9E67-1CF862832EC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62C5335-A4BE-4A70-8902-F22715BFE3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6CD2AEF-23CE-4FC4-B8A1-F111570BC98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21589</xdr:rowOff>
    </xdr:from>
    <xdr:to>
      <xdr:col>24</xdr:col>
      <xdr:colOff>114300</xdr:colOff>
      <xdr:row>101</xdr:row>
      <xdr:rowOff>123189</xdr:rowOff>
    </xdr:to>
    <xdr:sp macro="" textlink="">
      <xdr:nvSpPr>
        <xdr:cNvPr id="419" name="楕円 418">
          <a:extLst>
            <a:ext uri="{FF2B5EF4-FFF2-40B4-BE49-F238E27FC236}">
              <a16:creationId xmlns:a16="http://schemas.microsoft.com/office/drawing/2014/main" id="{8A37DC3A-05A8-4A96-AA71-F993703CD522}"/>
            </a:ext>
          </a:extLst>
        </xdr:cNvPr>
        <xdr:cNvSpPr/>
      </xdr:nvSpPr>
      <xdr:spPr>
        <a:xfrm>
          <a:off x="45847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107966</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4D057CF7-3207-4E83-A80B-6271C45B4612}"/>
            </a:ext>
          </a:extLst>
        </xdr:cNvPr>
        <xdr:cNvSpPr txBox="1"/>
      </xdr:nvSpPr>
      <xdr:spPr>
        <a:xfrm>
          <a:off x="4673600" y="1725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71120</xdr:rowOff>
    </xdr:from>
    <xdr:to>
      <xdr:col>20</xdr:col>
      <xdr:colOff>38100</xdr:colOff>
      <xdr:row>101</xdr:row>
      <xdr:rowOff>1270</xdr:rowOff>
    </xdr:to>
    <xdr:sp macro="" textlink="">
      <xdr:nvSpPr>
        <xdr:cNvPr id="421" name="楕円 420">
          <a:extLst>
            <a:ext uri="{FF2B5EF4-FFF2-40B4-BE49-F238E27FC236}">
              <a16:creationId xmlns:a16="http://schemas.microsoft.com/office/drawing/2014/main" id="{9A14138B-3425-41B4-944D-22E0AC93D340}"/>
            </a:ext>
          </a:extLst>
        </xdr:cNvPr>
        <xdr:cNvSpPr/>
      </xdr:nvSpPr>
      <xdr:spPr>
        <a:xfrm>
          <a:off x="3746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121920</xdr:rowOff>
    </xdr:from>
    <xdr:to>
      <xdr:col>24</xdr:col>
      <xdr:colOff>63500</xdr:colOff>
      <xdr:row>101</xdr:row>
      <xdr:rowOff>72389</xdr:rowOff>
    </xdr:to>
    <xdr:cxnSp macro="">
      <xdr:nvCxnSpPr>
        <xdr:cNvPr id="422" name="直線コネクタ 421">
          <a:extLst>
            <a:ext uri="{FF2B5EF4-FFF2-40B4-BE49-F238E27FC236}">
              <a16:creationId xmlns:a16="http://schemas.microsoft.com/office/drawing/2014/main" id="{152D5D37-B79B-4BCF-9862-37FC95E89707}"/>
            </a:ext>
          </a:extLst>
        </xdr:cNvPr>
        <xdr:cNvCxnSpPr/>
      </xdr:nvCxnSpPr>
      <xdr:spPr>
        <a:xfrm>
          <a:off x="3797300" y="172669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3" name="楕円 422">
          <a:extLst>
            <a:ext uri="{FF2B5EF4-FFF2-40B4-BE49-F238E27FC236}">
              <a16:creationId xmlns:a16="http://schemas.microsoft.com/office/drawing/2014/main" id="{7751B358-CEF6-41F5-BD0B-92F5EEDDE755}"/>
            </a:ext>
          </a:extLst>
        </xdr:cNvPr>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121920</xdr:rowOff>
    </xdr:to>
    <xdr:cxnSp macro="">
      <xdr:nvCxnSpPr>
        <xdr:cNvPr id="424" name="直線コネクタ 423">
          <a:extLst>
            <a:ext uri="{FF2B5EF4-FFF2-40B4-BE49-F238E27FC236}">
              <a16:creationId xmlns:a16="http://schemas.microsoft.com/office/drawing/2014/main" id="{CEFECBB7-F77E-4A29-8643-0E31B78DAE42}"/>
            </a:ext>
          </a:extLst>
        </xdr:cNvPr>
        <xdr:cNvCxnSpPr/>
      </xdr:nvCxnSpPr>
      <xdr:spPr>
        <a:xfrm>
          <a:off x="2908300" y="17145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74313</xdr:rowOff>
    </xdr:from>
    <xdr:ext cx="405111" cy="259045"/>
    <xdr:sp macro="" textlink="">
      <xdr:nvSpPr>
        <xdr:cNvPr id="425" name="n_1aveValue【港湾・漁港】&#10;有形固定資産減価償却率">
          <a:extLst>
            <a:ext uri="{FF2B5EF4-FFF2-40B4-BE49-F238E27FC236}">
              <a16:creationId xmlns:a16="http://schemas.microsoft.com/office/drawing/2014/main" id="{9FFE4EED-7026-490A-8234-5B9C92CEA174}"/>
            </a:ext>
          </a:extLst>
        </xdr:cNvPr>
        <xdr:cNvSpPr txBox="1"/>
      </xdr:nvSpPr>
      <xdr:spPr>
        <a:xfrm>
          <a:off x="3582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26" name="n_2aveValue【港湾・漁港】&#10;有形固定資産減価償却率">
          <a:extLst>
            <a:ext uri="{FF2B5EF4-FFF2-40B4-BE49-F238E27FC236}">
              <a16:creationId xmlns:a16="http://schemas.microsoft.com/office/drawing/2014/main" id="{F956A996-6EF2-4318-8032-CEC91808F9EB}"/>
            </a:ext>
          </a:extLst>
        </xdr:cNvPr>
        <xdr:cNvSpPr txBox="1"/>
      </xdr:nvSpPr>
      <xdr:spPr>
        <a:xfrm>
          <a:off x="2705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61613</xdr:rowOff>
    </xdr:from>
    <xdr:ext cx="405111" cy="259045"/>
    <xdr:sp macro="" textlink="">
      <xdr:nvSpPr>
        <xdr:cNvPr id="427" name="n_3aveValue【港湾・漁港】&#10;有形固定資産減価償却率">
          <a:extLst>
            <a:ext uri="{FF2B5EF4-FFF2-40B4-BE49-F238E27FC236}">
              <a16:creationId xmlns:a16="http://schemas.microsoft.com/office/drawing/2014/main" id="{FA5EBC2A-14EF-44A8-A2C7-932DBB63FB4E}"/>
            </a:ext>
          </a:extLst>
        </xdr:cNvPr>
        <xdr:cNvSpPr txBox="1"/>
      </xdr:nvSpPr>
      <xdr:spPr>
        <a:xfrm>
          <a:off x="1816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33038</xdr:rowOff>
    </xdr:from>
    <xdr:ext cx="405111" cy="259045"/>
    <xdr:sp macro="" textlink="">
      <xdr:nvSpPr>
        <xdr:cNvPr id="428" name="n_4aveValue【港湾・漁港】&#10;有形固定資産減価償却率">
          <a:extLst>
            <a:ext uri="{FF2B5EF4-FFF2-40B4-BE49-F238E27FC236}">
              <a16:creationId xmlns:a16="http://schemas.microsoft.com/office/drawing/2014/main" id="{5F553C1A-78CA-4CD8-B91A-0F8BC9F4FB93}"/>
            </a:ext>
          </a:extLst>
        </xdr:cNvPr>
        <xdr:cNvSpPr txBox="1"/>
      </xdr:nvSpPr>
      <xdr:spPr>
        <a:xfrm>
          <a:off x="927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17797</xdr:rowOff>
    </xdr:from>
    <xdr:ext cx="340478" cy="259045"/>
    <xdr:sp macro="" textlink="">
      <xdr:nvSpPr>
        <xdr:cNvPr id="429" name="n_1mainValue【港湾・漁港】&#10;有形固定資産減価償却率">
          <a:extLst>
            <a:ext uri="{FF2B5EF4-FFF2-40B4-BE49-F238E27FC236}">
              <a16:creationId xmlns:a16="http://schemas.microsoft.com/office/drawing/2014/main" id="{78858784-3430-4CEA-AD5D-8AB1FF92ECFC}"/>
            </a:ext>
          </a:extLst>
        </xdr:cNvPr>
        <xdr:cNvSpPr txBox="1"/>
      </xdr:nvSpPr>
      <xdr:spPr>
        <a:xfrm>
          <a:off x="3614361" y="1699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30" name="n_2mainValue【港湾・漁港】&#10;有形固定資産減価償却率">
          <a:extLst>
            <a:ext uri="{FF2B5EF4-FFF2-40B4-BE49-F238E27FC236}">
              <a16:creationId xmlns:a16="http://schemas.microsoft.com/office/drawing/2014/main" id="{B6D6E8D8-49BE-4F23-93F8-7EB0F08E5A2E}"/>
            </a:ext>
          </a:extLst>
        </xdr:cNvPr>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F6D07305-4852-4247-8DFC-26A916E9BC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432E042F-2F50-4888-B8E0-B6FC52095E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754BD567-BDA7-4BB4-AF31-B058E1B706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E4A21EE9-3CCF-4EC1-A139-B4E55B32DC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E708750F-21E6-4F90-A1D6-0D9EECE85A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6622A114-F14B-4F11-87B3-1A5B7D3672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70239116-F8F0-4F7E-A87C-C7D83BA176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14A54B19-3A42-411F-9087-17ED37D97D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380ACE77-F2C9-4073-818D-B03A340F5C4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5DE1197F-E8D6-4BFF-A738-4E468F94672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3210C4B3-CCB1-4052-B2DF-8268E96A70A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11243467-5570-41E5-BDF1-F73333ED02D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5BFF03B2-4E7B-4894-8584-88AEB5EAFD4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4" name="テキスト ボックス 443">
          <a:extLst>
            <a:ext uri="{FF2B5EF4-FFF2-40B4-BE49-F238E27FC236}">
              <a16:creationId xmlns:a16="http://schemas.microsoft.com/office/drawing/2014/main" id="{1AA837BF-512A-46AE-88BC-D1FE2737BD3B}"/>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2D68CAB4-1C13-4095-A5FF-351998C19CA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6" name="テキスト ボックス 445">
          <a:extLst>
            <a:ext uri="{FF2B5EF4-FFF2-40B4-BE49-F238E27FC236}">
              <a16:creationId xmlns:a16="http://schemas.microsoft.com/office/drawing/2014/main" id="{406BC5DD-7A62-425F-AB41-8C12AB5C3441}"/>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2B41DCFD-9709-4F34-A5D4-0F81AD7E93D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8" name="テキスト ボックス 447">
          <a:extLst>
            <a:ext uri="{FF2B5EF4-FFF2-40B4-BE49-F238E27FC236}">
              <a16:creationId xmlns:a16="http://schemas.microsoft.com/office/drawing/2014/main" id="{4C8EBECB-C404-4B7C-973E-06953EAE7A35}"/>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F35F326-A2B2-4C72-9EE2-9E816355C2A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DC41CB1D-6885-42BE-B4FA-32A37D2C9E28}"/>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987CF16C-E74D-4505-A30F-E881988165F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37933</xdr:rowOff>
    </xdr:from>
    <xdr:to>
      <xdr:col>54</xdr:col>
      <xdr:colOff>189865</xdr:colOff>
      <xdr:row>108</xdr:row>
      <xdr:rowOff>74248</xdr:rowOff>
    </xdr:to>
    <xdr:cxnSp macro="">
      <xdr:nvCxnSpPr>
        <xdr:cNvPr id="452" name="直線コネクタ 451">
          <a:extLst>
            <a:ext uri="{FF2B5EF4-FFF2-40B4-BE49-F238E27FC236}">
              <a16:creationId xmlns:a16="http://schemas.microsoft.com/office/drawing/2014/main" id="{877C5B5D-C171-4BBE-AF15-17BFD02C25D2}"/>
            </a:ext>
          </a:extLst>
        </xdr:cNvPr>
        <xdr:cNvCxnSpPr/>
      </xdr:nvCxnSpPr>
      <xdr:spPr>
        <a:xfrm flipV="1">
          <a:off x="10476865" y="17182933"/>
          <a:ext cx="0" cy="140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D43CC707-D5CF-4908-AC12-16C29362E26F}"/>
            </a:ext>
          </a:extLst>
        </xdr:cNvPr>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54" name="直線コネクタ 453">
          <a:extLst>
            <a:ext uri="{FF2B5EF4-FFF2-40B4-BE49-F238E27FC236}">
              <a16:creationId xmlns:a16="http://schemas.microsoft.com/office/drawing/2014/main" id="{91D6E3B4-3C01-48E3-BF10-BE3C5201FEC7}"/>
            </a:ext>
          </a:extLst>
        </xdr:cNvPr>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156060</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C17FE62F-AF10-40DC-B875-28B018AA1731}"/>
            </a:ext>
          </a:extLst>
        </xdr:cNvPr>
        <xdr:cNvSpPr txBox="1"/>
      </xdr:nvSpPr>
      <xdr:spPr>
        <a:xfrm>
          <a:off x="10515600" y="1695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37933</xdr:rowOff>
    </xdr:from>
    <xdr:to>
      <xdr:col>55</xdr:col>
      <xdr:colOff>88900</xdr:colOff>
      <xdr:row>100</xdr:row>
      <xdr:rowOff>37933</xdr:rowOff>
    </xdr:to>
    <xdr:cxnSp macro="">
      <xdr:nvCxnSpPr>
        <xdr:cNvPr id="456" name="直線コネクタ 455">
          <a:extLst>
            <a:ext uri="{FF2B5EF4-FFF2-40B4-BE49-F238E27FC236}">
              <a16:creationId xmlns:a16="http://schemas.microsoft.com/office/drawing/2014/main" id="{65309A1B-519D-4526-9F09-DF063785693A}"/>
            </a:ext>
          </a:extLst>
        </xdr:cNvPr>
        <xdr:cNvCxnSpPr/>
      </xdr:nvCxnSpPr>
      <xdr:spPr>
        <a:xfrm>
          <a:off x="10388600" y="1718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92552</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DF146656-7223-4B13-8F18-57AAEABEBB13}"/>
            </a:ext>
          </a:extLst>
        </xdr:cNvPr>
        <xdr:cNvSpPr txBox="1"/>
      </xdr:nvSpPr>
      <xdr:spPr>
        <a:xfrm>
          <a:off x="10515600" y="1792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69675</xdr:rowOff>
    </xdr:from>
    <xdr:to>
      <xdr:col>55</xdr:col>
      <xdr:colOff>50800</xdr:colOff>
      <xdr:row>105</xdr:row>
      <xdr:rowOff>171275</xdr:rowOff>
    </xdr:to>
    <xdr:sp macro="" textlink="">
      <xdr:nvSpPr>
        <xdr:cNvPr id="458" name="フローチャート: 判断 457">
          <a:extLst>
            <a:ext uri="{FF2B5EF4-FFF2-40B4-BE49-F238E27FC236}">
              <a16:creationId xmlns:a16="http://schemas.microsoft.com/office/drawing/2014/main" id="{9779284E-E34C-4D6A-8808-0E3A1D4920E0}"/>
            </a:ext>
          </a:extLst>
        </xdr:cNvPr>
        <xdr:cNvSpPr/>
      </xdr:nvSpPr>
      <xdr:spPr>
        <a:xfrm>
          <a:off x="104267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119999</xdr:rowOff>
    </xdr:from>
    <xdr:to>
      <xdr:col>50</xdr:col>
      <xdr:colOff>165100</xdr:colOff>
      <xdr:row>106</xdr:row>
      <xdr:rowOff>50149</xdr:rowOff>
    </xdr:to>
    <xdr:sp macro="" textlink="">
      <xdr:nvSpPr>
        <xdr:cNvPr id="459" name="フローチャート: 判断 458">
          <a:extLst>
            <a:ext uri="{FF2B5EF4-FFF2-40B4-BE49-F238E27FC236}">
              <a16:creationId xmlns:a16="http://schemas.microsoft.com/office/drawing/2014/main" id="{0D90D501-038D-4D68-BD60-223E8CD9F8A9}"/>
            </a:ext>
          </a:extLst>
        </xdr:cNvPr>
        <xdr:cNvSpPr/>
      </xdr:nvSpPr>
      <xdr:spPr>
        <a:xfrm>
          <a:off x="9588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78915</xdr:rowOff>
    </xdr:from>
    <xdr:to>
      <xdr:col>46</xdr:col>
      <xdr:colOff>38100</xdr:colOff>
      <xdr:row>106</xdr:row>
      <xdr:rowOff>9065</xdr:rowOff>
    </xdr:to>
    <xdr:sp macro="" textlink="">
      <xdr:nvSpPr>
        <xdr:cNvPr id="460" name="フローチャート: 判断 459">
          <a:extLst>
            <a:ext uri="{FF2B5EF4-FFF2-40B4-BE49-F238E27FC236}">
              <a16:creationId xmlns:a16="http://schemas.microsoft.com/office/drawing/2014/main" id="{22A3FF6C-49E3-4504-8F12-D475CCCFAAAF}"/>
            </a:ext>
          </a:extLst>
        </xdr:cNvPr>
        <xdr:cNvSpPr/>
      </xdr:nvSpPr>
      <xdr:spPr>
        <a:xfrm>
          <a:off x="8699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20861</xdr:rowOff>
    </xdr:from>
    <xdr:to>
      <xdr:col>41</xdr:col>
      <xdr:colOff>101600</xdr:colOff>
      <xdr:row>105</xdr:row>
      <xdr:rowOff>122461</xdr:rowOff>
    </xdr:to>
    <xdr:sp macro="" textlink="">
      <xdr:nvSpPr>
        <xdr:cNvPr id="461" name="フローチャート: 判断 460">
          <a:extLst>
            <a:ext uri="{FF2B5EF4-FFF2-40B4-BE49-F238E27FC236}">
              <a16:creationId xmlns:a16="http://schemas.microsoft.com/office/drawing/2014/main" id="{0EAAE6B4-BDA9-45C0-ADBC-24A939C47498}"/>
            </a:ext>
          </a:extLst>
        </xdr:cNvPr>
        <xdr:cNvSpPr/>
      </xdr:nvSpPr>
      <xdr:spPr>
        <a:xfrm>
          <a:off x="7810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75940</xdr:rowOff>
    </xdr:from>
    <xdr:to>
      <xdr:col>36</xdr:col>
      <xdr:colOff>165100</xdr:colOff>
      <xdr:row>105</xdr:row>
      <xdr:rowOff>6090</xdr:rowOff>
    </xdr:to>
    <xdr:sp macro="" textlink="">
      <xdr:nvSpPr>
        <xdr:cNvPr id="462" name="フローチャート: 判断 461">
          <a:extLst>
            <a:ext uri="{FF2B5EF4-FFF2-40B4-BE49-F238E27FC236}">
              <a16:creationId xmlns:a16="http://schemas.microsoft.com/office/drawing/2014/main" id="{B0A8367E-BC51-4F83-8863-7EB54942BCDD}"/>
            </a:ext>
          </a:extLst>
        </xdr:cNvPr>
        <xdr:cNvSpPr/>
      </xdr:nvSpPr>
      <xdr:spPr>
        <a:xfrm>
          <a:off x="6921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D0F3506-E146-4AA6-A377-AB6073C9641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498A5F5-DC42-4C39-BB11-AEBBDF142FF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1A5F812-9D89-46CF-84B9-F3C23D4C78D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AAF4286-3C75-4C2D-95AC-C6898F7309F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1294376-6A54-471A-AC81-A7DA6C7639B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23448</xdr:rowOff>
    </xdr:from>
    <xdr:to>
      <xdr:col>55</xdr:col>
      <xdr:colOff>50800</xdr:colOff>
      <xdr:row>108</xdr:row>
      <xdr:rowOff>125048</xdr:rowOff>
    </xdr:to>
    <xdr:sp macro="" textlink="">
      <xdr:nvSpPr>
        <xdr:cNvPr id="468" name="楕円 467">
          <a:extLst>
            <a:ext uri="{FF2B5EF4-FFF2-40B4-BE49-F238E27FC236}">
              <a16:creationId xmlns:a16="http://schemas.microsoft.com/office/drawing/2014/main" id="{9ED3CDD0-41F1-4A55-82D9-18C653994CC8}"/>
            </a:ext>
          </a:extLst>
        </xdr:cNvPr>
        <xdr:cNvSpPr/>
      </xdr:nvSpPr>
      <xdr:spPr>
        <a:xfrm>
          <a:off x="10426700" y="185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109825</xdr:rowOff>
    </xdr:from>
    <xdr:ext cx="378565" cy="259045"/>
    <xdr:sp macro="" textlink="">
      <xdr:nvSpPr>
        <xdr:cNvPr id="469" name="【港湾・漁港】&#10;一人当たり有形固定資産（償却資産）額該当値テキスト">
          <a:extLst>
            <a:ext uri="{FF2B5EF4-FFF2-40B4-BE49-F238E27FC236}">
              <a16:creationId xmlns:a16="http://schemas.microsoft.com/office/drawing/2014/main" id="{3B110DDA-9B22-4799-B3A1-E00F7FF9A4C7}"/>
            </a:ext>
          </a:extLst>
        </xdr:cNvPr>
        <xdr:cNvSpPr txBox="1"/>
      </xdr:nvSpPr>
      <xdr:spPr>
        <a:xfrm>
          <a:off x="10515600" y="1845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23448</xdr:rowOff>
    </xdr:from>
    <xdr:to>
      <xdr:col>50</xdr:col>
      <xdr:colOff>165100</xdr:colOff>
      <xdr:row>108</xdr:row>
      <xdr:rowOff>125048</xdr:rowOff>
    </xdr:to>
    <xdr:sp macro="" textlink="">
      <xdr:nvSpPr>
        <xdr:cNvPr id="470" name="楕円 469">
          <a:extLst>
            <a:ext uri="{FF2B5EF4-FFF2-40B4-BE49-F238E27FC236}">
              <a16:creationId xmlns:a16="http://schemas.microsoft.com/office/drawing/2014/main" id="{D9F81646-65FF-4554-A028-F1EDBE352764}"/>
            </a:ext>
          </a:extLst>
        </xdr:cNvPr>
        <xdr:cNvSpPr/>
      </xdr:nvSpPr>
      <xdr:spPr>
        <a:xfrm>
          <a:off x="9588500" y="185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74248</xdr:rowOff>
    </xdr:from>
    <xdr:to>
      <xdr:col>55</xdr:col>
      <xdr:colOff>0</xdr:colOff>
      <xdr:row>108</xdr:row>
      <xdr:rowOff>74248</xdr:rowOff>
    </xdr:to>
    <xdr:cxnSp macro="">
      <xdr:nvCxnSpPr>
        <xdr:cNvPr id="471" name="直線コネクタ 470">
          <a:extLst>
            <a:ext uri="{FF2B5EF4-FFF2-40B4-BE49-F238E27FC236}">
              <a16:creationId xmlns:a16="http://schemas.microsoft.com/office/drawing/2014/main" id="{42516AC3-D4C3-4958-B2FE-08170FA563F0}"/>
            </a:ext>
          </a:extLst>
        </xdr:cNvPr>
        <xdr:cNvCxnSpPr/>
      </xdr:nvCxnSpPr>
      <xdr:spPr>
        <a:xfrm>
          <a:off x="9639300" y="18590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23457</xdr:rowOff>
    </xdr:from>
    <xdr:to>
      <xdr:col>46</xdr:col>
      <xdr:colOff>38100</xdr:colOff>
      <xdr:row>108</xdr:row>
      <xdr:rowOff>125057</xdr:rowOff>
    </xdr:to>
    <xdr:sp macro="" textlink="">
      <xdr:nvSpPr>
        <xdr:cNvPr id="472" name="楕円 471">
          <a:extLst>
            <a:ext uri="{FF2B5EF4-FFF2-40B4-BE49-F238E27FC236}">
              <a16:creationId xmlns:a16="http://schemas.microsoft.com/office/drawing/2014/main" id="{8A0227AD-8117-42AC-97EB-9B2FD23C5D0A}"/>
            </a:ext>
          </a:extLst>
        </xdr:cNvPr>
        <xdr:cNvSpPr/>
      </xdr:nvSpPr>
      <xdr:spPr>
        <a:xfrm>
          <a:off x="8699500" y="185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74248</xdr:rowOff>
    </xdr:from>
    <xdr:to>
      <xdr:col>50</xdr:col>
      <xdr:colOff>114300</xdr:colOff>
      <xdr:row>108</xdr:row>
      <xdr:rowOff>74257</xdr:rowOff>
    </xdr:to>
    <xdr:cxnSp macro="">
      <xdr:nvCxnSpPr>
        <xdr:cNvPr id="473" name="直線コネクタ 472">
          <a:extLst>
            <a:ext uri="{FF2B5EF4-FFF2-40B4-BE49-F238E27FC236}">
              <a16:creationId xmlns:a16="http://schemas.microsoft.com/office/drawing/2014/main" id="{B7FB0058-479A-4F68-BA26-A98038A7E7A7}"/>
            </a:ext>
          </a:extLst>
        </xdr:cNvPr>
        <xdr:cNvCxnSpPr/>
      </xdr:nvCxnSpPr>
      <xdr:spPr>
        <a:xfrm flipV="1">
          <a:off x="8750300" y="18590848"/>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66676</xdr:rowOff>
    </xdr:from>
    <xdr:ext cx="534377" cy="259045"/>
    <xdr:sp macro="" textlink="">
      <xdr:nvSpPr>
        <xdr:cNvPr id="474" name="n_1aveValue【港湾・漁港】&#10;一人当たり有形固定資産（償却資産）額">
          <a:extLst>
            <a:ext uri="{FF2B5EF4-FFF2-40B4-BE49-F238E27FC236}">
              <a16:creationId xmlns:a16="http://schemas.microsoft.com/office/drawing/2014/main" id="{21938E1B-0B45-4E63-BC14-BF4630ECD50D}"/>
            </a:ext>
          </a:extLst>
        </xdr:cNvPr>
        <xdr:cNvSpPr txBox="1"/>
      </xdr:nvSpPr>
      <xdr:spPr>
        <a:xfrm>
          <a:off x="9359411" y="17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25592</xdr:rowOff>
    </xdr:from>
    <xdr:ext cx="599010" cy="259045"/>
    <xdr:sp macro="" textlink="">
      <xdr:nvSpPr>
        <xdr:cNvPr id="475" name="n_2aveValue【港湾・漁港】&#10;一人当たり有形固定資産（償却資産）額">
          <a:extLst>
            <a:ext uri="{FF2B5EF4-FFF2-40B4-BE49-F238E27FC236}">
              <a16:creationId xmlns:a16="http://schemas.microsoft.com/office/drawing/2014/main" id="{97251ACD-FABE-4D6A-8CD2-B252A74470CC}"/>
            </a:ext>
          </a:extLst>
        </xdr:cNvPr>
        <xdr:cNvSpPr txBox="1"/>
      </xdr:nvSpPr>
      <xdr:spPr>
        <a:xfrm>
          <a:off x="84507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138988</xdr:rowOff>
    </xdr:from>
    <xdr:ext cx="599010" cy="259045"/>
    <xdr:sp macro="" textlink="">
      <xdr:nvSpPr>
        <xdr:cNvPr id="476" name="n_3aveValue【港湾・漁港】&#10;一人当たり有形固定資産（償却資産）額">
          <a:extLst>
            <a:ext uri="{FF2B5EF4-FFF2-40B4-BE49-F238E27FC236}">
              <a16:creationId xmlns:a16="http://schemas.microsoft.com/office/drawing/2014/main" id="{C2483745-C88A-42F6-B103-D9A6D56E33E3}"/>
            </a:ext>
          </a:extLst>
        </xdr:cNvPr>
        <xdr:cNvSpPr txBox="1"/>
      </xdr:nvSpPr>
      <xdr:spPr>
        <a:xfrm>
          <a:off x="75617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22617</xdr:rowOff>
    </xdr:from>
    <xdr:ext cx="599010" cy="259045"/>
    <xdr:sp macro="" textlink="">
      <xdr:nvSpPr>
        <xdr:cNvPr id="477" name="n_4aveValue【港湾・漁港】&#10;一人当たり有形固定資産（償却資産）額">
          <a:extLst>
            <a:ext uri="{FF2B5EF4-FFF2-40B4-BE49-F238E27FC236}">
              <a16:creationId xmlns:a16="http://schemas.microsoft.com/office/drawing/2014/main" id="{D079FE38-1A1D-4440-BD62-1D4ABD89A2F3}"/>
            </a:ext>
          </a:extLst>
        </xdr:cNvPr>
        <xdr:cNvSpPr txBox="1"/>
      </xdr:nvSpPr>
      <xdr:spPr>
        <a:xfrm>
          <a:off x="6672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116175</xdr:rowOff>
    </xdr:from>
    <xdr:ext cx="378565" cy="259045"/>
    <xdr:sp macro="" textlink="">
      <xdr:nvSpPr>
        <xdr:cNvPr id="478" name="n_1mainValue【港湾・漁港】&#10;一人当たり有形固定資産（償却資産）額">
          <a:extLst>
            <a:ext uri="{FF2B5EF4-FFF2-40B4-BE49-F238E27FC236}">
              <a16:creationId xmlns:a16="http://schemas.microsoft.com/office/drawing/2014/main" id="{F36D4965-FB0A-4AEC-8101-882A72EAA967}"/>
            </a:ext>
          </a:extLst>
        </xdr:cNvPr>
        <xdr:cNvSpPr txBox="1"/>
      </xdr:nvSpPr>
      <xdr:spPr>
        <a:xfrm>
          <a:off x="9437317" y="18632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116184</xdr:rowOff>
    </xdr:from>
    <xdr:ext cx="378565" cy="259045"/>
    <xdr:sp macro="" textlink="">
      <xdr:nvSpPr>
        <xdr:cNvPr id="479" name="n_2mainValue【港湾・漁港】&#10;一人当たり有形固定資産（償却資産）額">
          <a:extLst>
            <a:ext uri="{FF2B5EF4-FFF2-40B4-BE49-F238E27FC236}">
              <a16:creationId xmlns:a16="http://schemas.microsoft.com/office/drawing/2014/main" id="{318C6C26-29E3-4C89-9953-4D751840071E}"/>
            </a:ext>
          </a:extLst>
        </xdr:cNvPr>
        <xdr:cNvSpPr txBox="1"/>
      </xdr:nvSpPr>
      <xdr:spPr>
        <a:xfrm>
          <a:off x="8561017" y="1863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a:extLst>
            <a:ext uri="{FF2B5EF4-FFF2-40B4-BE49-F238E27FC236}">
              <a16:creationId xmlns:a16="http://schemas.microsoft.com/office/drawing/2014/main" id="{B37B8619-6EE9-491A-89D2-70FE8F015B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a:extLst>
            <a:ext uri="{FF2B5EF4-FFF2-40B4-BE49-F238E27FC236}">
              <a16:creationId xmlns:a16="http://schemas.microsoft.com/office/drawing/2014/main" id="{46452BD2-7FF4-4ACB-98BE-DBE5F1E104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a:extLst>
            <a:ext uri="{FF2B5EF4-FFF2-40B4-BE49-F238E27FC236}">
              <a16:creationId xmlns:a16="http://schemas.microsoft.com/office/drawing/2014/main" id="{DC12FE00-B28B-449F-865B-60B4142032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a:extLst>
            <a:ext uri="{FF2B5EF4-FFF2-40B4-BE49-F238E27FC236}">
              <a16:creationId xmlns:a16="http://schemas.microsoft.com/office/drawing/2014/main" id="{6E927A4D-380A-4DB5-84AB-3215F64DBF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a:extLst>
            <a:ext uri="{FF2B5EF4-FFF2-40B4-BE49-F238E27FC236}">
              <a16:creationId xmlns:a16="http://schemas.microsoft.com/office/drawing/2014/main" id="{96B06CF9-781C-4B66-B494-E302149693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a:extLst>
            <a:ext uri="{FF2B5EF4-FFF2-40B4-BE49-F238E27FC236}">
              <a16:creationId xmlns:a16="http://schemas.microsoft.com/office/drawing/2014/main" id="{A88D4F5F-436D-4F78-AF17-054AFDAABF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a:extLst>
            <a:ext uri="{FF2B5EF4-FFF2-40B4-BE49-F238E27FC236}">
              <a16:creationId xmlns:a16="http://schemas.microsoft.com/office/drawing/2014/main" id="{EEDC396C-15D5-46E1-83B9-F7ADF4DCA59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a:extLst>
            <a:ext uri="{FF2B5EF4-FFF2-40B4-BE49-F238E27FC236}">
              <a16:creationId xmlns:a16="http://schemas.microsoft.com/office/drawing/2014/main" id="{9D2515C1-52AF-4270-8C80-C0C707CE8E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a:extLst>
            <a:ext uri="{FF2B5EF4-FFF2-40B4-BE49-F238E27FC236}">
              <a16:creationId xmlns:a16="http://schemas.microsoft.com/office/drawing/2014/main" id="{DEC485B4-89B1-49B7-9469-673893A74C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a:extLst>
            <a:ext uri="{FF2B5EF4-FFF2-40B4-BE49-F238E27FC236}">
              <a16:creationId xmlns:a16="http://schemas.microsoft.com/office/drawing/2014/main" id="{43B54F29-B572-4D20-AE2A-A159A03B24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a:extLst>
            <a:ext uri="{FF2B5EF4-FFF2-40B4-BE49-F238E27FC236}">
              <a16:creationId xmlns:a16="http://schemas.microsoft.com/office/drawing/2014/main" id="{63E86FD6-BA3C-43B2-A256-F0EC197A08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1" name="直線コネクタ 490">
          <a:extLst>
            <a:ext uri="{FF2B5EF4-FFF2-40B4-BE49-F238E27FC236}">
              <a16:creationId xmlns:a16="http://schemas.microsoft.com/office/drawing/2014/main" id="{E7330D3D-ED23-4206-890A-DF3B8CF7D3C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2" name="テキスト ボックス 491">
          <a:extLst>
            <a:ext uri="{FF2B5EF4-FFF2-40B4-BE49-F238E27FC236}">
              <a16:creationId xmlns:a16="http://schemas.microsoft.com/office/drawing/2014/main" id="{A27FB8A1-C673-4C7C-AEFA-205C3B2C786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3" name="直線コネクタ 492">
          <a:extLst>
            <a:ext uri="{FF2B5EF4-FFF2-40B4-BE49-F238E27FC236}">
              <a16:creationId xmlns:a16="http://schemas.microsoft.com/office/drawing/2014/main" id="{F4A15596-A0D5-495C-8CE5-657C97A1CCA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4" name="テキスト ボックス 493">
          <a:extLst>
            <a:ext uri="{FF2B5EF4-FFF2-40B4-BE49-F238E27FC236}">
              <a16:creationId xmlns:a16="http://schemas.microsoft.com/office/drawing/2014/main" id="{B5CEEC53-57C5-4B80-93D2-FC85FB35BBB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5" name="直線コネクタ 494">
          <a:extLst>
            <a:ext uri="{FF2B5EF4-FFF2-40B4-BE49-F238E27FC236}">
              <a16:creationId xmlns:a16="http://schemas.microsoft.com/office/drawing/2014/main" id="{04B267FE-A172-448F-8E88-56ABC54223E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6" name="テキスト ボックス 495">
          <a:extLst>
            <a:ext uri="{FF2B5EF4-FFF2-40B4-BE49-F238E27FC236}">
              <a16:creationId xmlns:a16="http://schemas.microsoft.com/office/drawing/2014/main" id="{95AF4DEF-F68D-4FA6-A860-E6052B31CD7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7" name="直線コネクタ 496">
          <a:extLst>
            <a:ext uri="{FF2B5EF4-FFF2-40B4-BE49-F238E27FC236}">
              <a16:creationId xmlns:a16="http://schemas.microsoft.com/office/drawing/2014/main" id="{BF3E801E-1762-4912-8169-98E4EF5E7CE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8" name="テキスト ボックス 497">
          <a:extLst>
            <a:ext uri="{FF2B5EF4-FFF2-40B4-BE49-F238E27FC236}">
              <a16:creationId xmlns:a16="http://schemas.microsoft.com/office/drawing/2014/main" id="{04C6D46D-F057-48A8-A7BB-6D8BAB3C250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9" name="直線コネクタ 498">
          <a:extLst>
            <a:ext uri="{FF2B5EF4-FFF2-40B4-BE49-F238E27FC236}">
              <a16:creationId xmlns:a16="http://schemas.microsoft.com/office/drawing/2014/main" id="{BBA117D9-1E96-4187-B045-4392E7F728D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0" name="テキスト ボックス 499">
          <a:extLst>
            <a:ext uri="{FF2B5EF4-FFF2-40B4-BE49-F238E27FC236}">
              <a16:creationId xmlns:a16="http://schemas.microsoft.com/office/drawing/2014/main" id="{870259FC-CC99-4D43-9DE9-ABBCA658F3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1" name="直線コネクタ 500">
          <a:extLst>
            <a:ext uri="{FF2B5EF4-FFF2-40B4-BE49-F238E27FC236}">
              <a16:creationId xmlns:a16="http://schemas.microsoft.com/office/drawing/2014/main" id="{16CC1610-3B33-4EE5-B146-D50DB5E59A1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2" name="テキスト ボックス 501">
          <a:extLst>
            <a:ext uri="{FF2B5EF4-FFF2-40B4-BE49-F238E27FC236}">
              <a16:creationId xmlns:a16="http://schemas.microsoft.com/office/drawing/2014/main" id="{E4EEBE1A-7424-450F-A310-72FB4C035D8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id="{9590105F-262F-48EC-BE77-59564133066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a:extLst>
            <a:ext uri="{FF2B5EF4-FFF2-40B4-BE49-F238E27FC236}">
              <a16:creationId xmlns:a16="http://schemas.microsoft.com/office/drawing/2014/main" id="{09F3591B-AD48-4193-88B9-253CBA025C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505" name="直線コネクタ 504">
          <a:extLst>
            <a:ext uri="{FF2B5EF4-FFF2-40B4-BE49-F238E27FC236}">
              <a16:creationId xmlns:a16="http://schemas.microsoft.com/office/drawing/2014/main" id="{8E7D4ACB-52BE-4042-B6CC-37BC32C9C46F}"/>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6" name="【認定こども園・幼稚園・保育所】&#10;有形固定資産減価償却率最小値テキスト">
          <a:extLst>
            <a:ext uri="{FF2B5EF4-FFF2-40B4-BE49-F238E27FC236}">
              <a16:creationId xmlns:a16="http://schemas.microsoft.com/office/drawing/2014/main" id="{53678A91-79BD-4049-8DAA-D838A799A23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7" name="直線コネクタ 506">
          <a:extLst>
            <a:ext uri="{FF2B5EF4-FFF2-40B4-BE49-F238E27FC236}">
              <a16:creationId xmlns:a16="http://schemas.microsoft.com/office/drawing/2014/main" id="{9365FFCB-4ADA-42D1-A644-C3A6254E89D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508" name="【認定こども園・幼稚園・保育所】&#10;有形固定資産減価償却率最大値テキスト">
          <a:extLst>
            <a:ext uri="{FF2B5EF4-FFF2-40B4-BE49-F238E27FC236}">
              <a16:creationId xmlns:a16="http://schemas.microsoft.com/office/drawing/2014/main" id="{01A82BAA-F3E3-452C-8D13-06B9700C564B}"/>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509" name="直線コネクタ 508">
          <a:extLst>
            <a:ext uri="{FF2B5EF4-FFF2-40B4-BE49-F238E27FC236}">
              <a16:creationId xmlns:a16="http://schemas.microsoft.com/office/drawing/2014/main" id="{A496B612-014C-4F3A-82A9-1B88BE020ED8}"/>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510" name="【認定こども園・幼稚園・保育所】&#10;有形固定資産減価償却率平均値テキスト">
          <a:extLst>
            <a:ext uri="{FF2B5EF4-FFF2-40B4-BE49-F238E27FC236}">
              <a16:creationId xmlns:a16="http://schemas.microsoft.com/office/drawing/2014/main" id="{EC6AB605-EB21-4391-A45C-4DA9D604C047}"/>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11" name="フローチャート: 判断 510">
          <a:extLst>
            <a:ext uri="{FF2B5EF4-FFF2-40B4-BE49-F238E27FC236}">
              <a16:creationId xmlns:a16="http://schemas.microsoft.com/office/drawing/2014/main" id="{283B2491-BAA8-45C3-88FB-739A243ACC69}"/>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512" name="フローチャート: 判断 511">
          <a:extLst>
            <a:ext uri="{FF2B5EF4-FFF2-40B4-BE49-F238E27FC236}">
              <a16:creationId xmlns:a16="http://schemas.microsoft.com/office/drawing/2014/main" id="{7119674C-314A-4C92-8760-E4AA776D23DF}"/>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513" name="フローチャート: 判断 512">
          <a:extLst>
            <a:ext uri="{FF2B5EF4-FFF2-40B4-BE49-F238E27FC236}">
              <a16:creationId xmlns:a16="http://schemas.microsoft.com/office/drawing/2014/main" id="{712B9EF1-479B-4C93-8C86-4070148ECD83}"/>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14" name="フローチャート: 判断 513">
          <a:extLst>
            <a:ext uri="{FF2B5EF4-FFF2-40B4-BE49-F238E27FC236}">
              <a16:creationId xmlns:a16="http://schemas.microsoft.com/office/drawing/2014/main" id="{F63E69C4-F307-4CF4-ACD8-9B592011640D}"/>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15" name="フローチャート: 判断 514">
          <a:extLst>
            <a:ext uri="{FF2B5EF4-FFF2-40B4-BE49-F238E27FC236}">
              <a16:creationId xmlns:a16="http://schemas.microsoft.com/office/drawing/2014/main" id="{57CDD53E-08FC-4B35-9BAF-277E52045D8C}"/>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E51F0523-7712-4C3B-BAD1-300B659581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A8818CA5-B9E3-4C9C-AB82-BE9A3CD745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A72BFE54-5C8D-4B6F-9FDB-F5131EB032C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C29FCA09-7FAE-4981-9A8D-A818100A87C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4F26AEB7-74EC-4AB2-BDD6-D5D0BFC41C6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521" name="楕円 520">
          <a:extLst>
            <a:ext uri="{FF2B5EF4-FFF2-40B4-BE49-F238E27FC236}">
              <a16:creationId xmlns:a16="http://schemas.microsoft.com/office/drawing/2014/main" id="{1385FBB7-4BAD-49A0-A399-CECA84D336A9}"/>
            </a:ext>
          </a:extLst>
        </xdr:cNvPr>
        <xdr:cNvSpPr/>
      </xdr:nvSpPr>
      <xdr:spPr>
        <a:xfrm>
          <a:off x="162687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145886</xdr:rowOff>
    </xdr:from>
    <xdr:ext cx="405111" cy="259045"/>
    <xdr:sp macro="" textlink="">
      <xdr:nvSpPr>
        <xdr:cNvPr id="522" name="【認定こども園・幼稚園・保育所】&#10;有形固定資産減価償却率該当値テキスト">
          <a:extLst>
            <a:ext uri="{FF2B5EF4-FFF2-40B4-BE49-F238E27FC236}">
              <a16:creationId xmlns:a16="http://schemas.microsoft.com/office/drawing/2014/main" id="{FE81C018-ACE3-4453-A46C-0E47D01D95DC}"/>
            </a:ext>
          </a:extLst>
        </xdr:cNvPr>
        <xdr:cNvSpPr txBox="1"/>
      </xdr:nvSpPr>
      <xdr:spPr>
        <a:xfrm>
          <a:off x="16357600"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133169</xdr:rowOff>
    </xdr:from>
    <xdr:to>
      <xdr:col>81</xdr:col>
      <xdr:colOff>101600</xdr:colOff>
      <xdr:row>41</xdr:row>
      <xdr:rowOff>63319</xdr:rowOff>
    </xdr:to>
    <xdr:sp macro="" textlink="">
      <xdr:nvSpPr>
        <xdr:cNvPr id="523" name="楕円 522">
          <a:extLst>
            <a:ext uri="{FF2B5EF4-FFF2-40B4-BE49-F238E27FC236}">
              <a16:creationId xmlns:a16="http://schemas.microsoft.com/office/drawing/2014/main" id="{219369C9-75BF-48E8-B2E4-5B04448B18D1}"/>
            </a:ext>
          </a:extLst>
        </xdr:cNvPr>
        <xdr:cNvSpPr/>
      </xdr:nvSpPr>
      <xdr:spPr>
        <a:xfrm>
          <a:off x="15430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12519</xdr:rowOff>
    </xdr:from>
    <xdr:to>
      <xdr:col>85</xdr:col>
      <xdr:colOff>127000</xdr:colOff>
      <xdr:row>41</xdr:row>
      <xdr:rowOff>46809</xdr:rowOff>
    </xdr:to>
    <xdr:cxnSp macro="">
      <xdr:nvCxnSpPr>
        <xdr:cNvPr id="524" name="直線コネクタ 523">
          <a:extLst>
            <a:ext uri="{FF2B5EF4-FFF2-40B4-BE49-F238E27FC236}">
              <a16:creationId xmlns:a16="http://schemas.microsoft.com/office/drawing/2014/main" id="{B5D67DD4-4085-446A-9F6C-D15270B4CF10}"/>
            </a:ext>
          </a:extLst>
        </xdr:cNvPr>
        <xdr:cNvCxnSpPr/>
      </xdr:nvCxnSpPr>
      <xdr:spPr>
        <a:xfrm>
          <a:off x="15481300" y="70419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121738</xdr:rowOff>
    </xdr:from>
    <xdr:to>
      <xdr:col>76</xdr:col>
      <xdr:colOff>165100</xdr:colOff>
      <xdr:row>41</xdr:row>
      <xdr:rowOff>51888</xdr:rowOff>
    </xdr:to>
    <xdr:sp macro="" textlink="">
      <xdr:nvSpPr>
        <xdr:cNvPr id="525" name="楕円 524">
          <a:extLst>
            <a:ext uri="{FF2B5EF4-FFF2-40B4-BE49-F238E27FC236}">
              <a16:creationId xmlns:a16="http://schemas.microsoft.com/office/drawing/2014/main" id="{992E8987-E552-4AAC-914D-E2CC946153D6}"/>
            </a:ext>
          </a:extLst>
        </xdr:cNvPr>
        <xdr:cNvSpPr/>
      </xdr:nvSpPr>
      <xdr:spPr>
        <a:xfrm>
          <a:off x="14541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xdr:rowOff>
    </xdr:from>
    <xdr:to>
      <xdr:col>81</xdr:col>
      <xdr:colOff>50800</xdr:colOff>
      <xdr:row>41</xdr:row>
      <xdr:rowOff>12519</xdr:rowOff>
    </xdr:to>
    <xdr:cxnSp macro="">
      <xdr:nvCxnSpPr>
        <xdr:cNvPr id="526" name="直線コネクタ 525">
          <a:extLst>
            <a:ext uri="{FF2B5EF4-FFF2-40B4-BE49-F238E27FC236}">
              <a16:creationId xmlns:a16="http://schemas.microsoft.com/office/drawing/2014/main" id="{C62AFAB2-9A70-444A-8159-A02A6507EFE3}"/>
            </a:ext>
          </a:extLst>
        </xdr:cNvPr>
        <xdr:cNvCxnSpPr/>
      </xdr:nvCxnSpPr>
      <xdr:spPr>
        <a:xfrm>
          <a:off x="14592300" y="70305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89081</xdr:rowOff>
    </xdr:from>
    <xdr:to>
      <xdr:col>72</xdr:col>
      <xdr:colOff>38100</xdr:colOff>
      <xdr:row>41</xdr:row>
      <xdr:rowOff>19231</xdr:rowOff>
    </xdr:to>
    <xdr:sp macro="" textlink="">
      <xdr:nvSpPr>
        <xdr:cNvPr id="527" name="楕円 526">
          <a:extLst>
            <a:ext uri="{FF2B5EF4-FFF2-40B4-BE49-F238E27FC236}">
              <a16:creationId xmlns:a16="http://schemas.microsoft.com/office/drawing/2014/main" id="{FCE23B2B-E63B-4E7C-840F-E7EC947DA856}"/>
            </a:ext>
          </a:extLst>
        </xdr:cNvPr>
        <xdr:cNvSpPr/>
      </xdr:nvSpPr>
      <xdr:spPr>
        <a:xfrm>
          <a:off x="13652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139881</xdr:rowOff>
    </xdr:from>
    <xdr:to>
      <xdr:col>76</xdr:col>
      <xdr:colOff>114300</xdr:colOff>
      <xdr:row>41</xdr:row>
      <xdr:rowOff>1088</xdr:rowOff>
    </xdr:to>
    <xdr:cxnSp macro="">
      <xdr:nvCxnSpPr>
        <xdr:cNvPr id="528" name="直線コネクタ 527">
          <a:extLst>
            <a:ext uri="{FF2B5EF4-FFF2-40B4-BE49-F238E27FC236}">
              <a16:creationId xmlns:a16="http://schemas.microsoft.com/office/drawing/2014/main" id="{078D6F48-DC8F-4C02-9921-23BF40D3B7EB}"/>
            </a:ext>
          </a:extLst>
        </xdr:cNvPr>
        <xdr:cNvCxnSpPr/>
      </xdr:nvCxnSpPr>
      <xdr:spPr>
        <a:xfrm>
          <a:off x="13703300" y="69978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53159</xdr:rowOff>
    </xdr:from>
    <xdr:to>
      <xdr:col>67</xdr:col>
      <xdr:colOff>101600</xdr:colOff>
      <xdr:row>40</xdr:row>
      <xdr:rowOff>154759</xdr:rowOff>
    </xdr:to>
    <xdr:sp macro="" textlink="">
      <xdr:nvSpPr>
        <xdr:cNvPr id="529" name="楕円 528">
          <a:extLst>
            <a:ext uri="{FF2B5EF4-FFF2-40B4-BE49-F238E27FC236}">
              <a16:creationId xmlns:a16="http://schemas.microsoft.com/office/drawing/2014/main" id="{4E3FD2DE-DB8D-4D5B-821E-2A80CC33B227}"/>
            </a:ext>
          </a:extLst>
        </xdr:cNvPr>
        <xdr:cNvSpPr/>
      </xdr:nvSpPr>
      <xdr:spPr>
        <a:xfrm>
          <a:off x="12763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103959</xdr:rowOff>
    </xdr:from>
    <xdr:to>
      <xdr:col>71</xdr:col>
      <xdr:colOff>177800</xdr:colOff>
      <xdr:row>40</xdr:row>
      <xdr:rowOff>139881</xdr:rowOff>
    </xdr:to>
    <xdr:cxnSp macro="">
      <xdr:nvCxnSpPr>
        <xdr:cNvPr id="530" name="直線コネクタ 529">
          <a:extLst>
            <a:ext uri="{FF2B5EF4-FFF2-40B4-BE49-F238E27FC236}">
              <a16:creationId xmlns:a16="http://schemas.microsoft.com/office/drawing/2014/main" id="{5A2427E0-9144-48AD-85C6-9C8AAA53C298}"/>
            </a:ext>
          </a:extLst>
        </xdr:cNvPr>
        <xdr:cNvCxnSpPr/>
      </xdr:nvCxnSpPr>
      <xdr:spPr>
        <a:xfrm>
          <a:off x="12814300" y="69619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531" name="n_1aveValue【認定こども園・幼稚園・保育所】&#10;有形固定資産減価償却率">
          <a:extLst>
            <a:ext uri="{FF2B5EF4-FFF2-40B4-BE49-F238E27FC236}">
              <a16:creationId xmlns:a16="http://schemas.microsoft.com/office/drawing/2014/main" id="{FCB27140-EC92-4212-A93F-A9A2CF5E3B4B}"/>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532" name="n_2aveValue【認定こども園・幼稚園・保育所】&#10;有形固定資産減価償却率">
          <a:extLst>
            <a:ext uri="{FF2B5EF4-FFF2-40B4-BE49-F238E27FC236}">
              <a16:creationId xmlns:a16="http://schemas.microsoft.com/office/drawing/2014/main" id="{07C1BCB5-D22C-4580-9E3A-B4588F8EAB08}"/>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533" name="n_3aveValue【認定こども園・幼稚園・保育所】&#10;有形固定資産減価償却率">
          <a:extLst>
            <a:ext uri="{FF2B5EF4-FFF2-40B4-BE49-F238E27FC236}">
              <a16:creationId xmlns:a16="http://schemas.microsoft.com/office/drawing/2014/main" id="{4EEA0B71-B4FC-4735-8019-2608981111A4}"/>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34" name="n_4aveValue【認定こども園・幼稚園・保育所】&#10;有形固定資産減価償却率">
          <a:extLst>
            <a:ext uri="{FF2B5EF4-FFF2-40B4-BE49-F238E27FC236}">
              <a16:creationId xmlns:a16="http://schemas.microsoft.com/office/drawing/2014/main" id="{908BDF76-9B0A-4D0A-9E29-4D93D0452CFB}"/>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54446</xdr:rowOff>
    </xdr:from>
    <xdr:ext cx="405111" cy="259045"/>
    <xdr:sp macro="" textlink="">
      <xdr:nvSpPr>
        <xdr:cNvPr id="535" name="n_1mainValue【認定こども園・幼稚園・保育所】&#10;有形固定資産減価償却率">
          <a:extLst>
            <a:ext uri="{FF2B5EF4-FFF2-40B4-BE49-F238E27FC236}">
              <a16:creationId xmlns:a16="http://schemas.microsoft.com/office/drawing/2014/main" id="{24637713-D2D7-4990-BE2D-08C1E118EE5E}"/>
            </a:ext>
          </a:extLst>
        </xdr:cNvPr>
        <xdr:cNvSpPr txBox="1"/>
      </xdr:nvSpPr>
      <xdr:spPr>
        <a:xfrm>
          <a:off x="15266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43015</xdr:rowOff>
    </xdr:from>
    <xdr:ext cx="405111" cy="259045"/>
    <xdr:sp macro="" textlink="">
      <xdr:nvSpPr>
        <xdr:cNvPr id="536" name="n_2mainValue【認定こども園・幼稚園・保育所】&#10;有形固定資産減価償却率">
          <a:extLst>
            <a:ext uri="{FF2B5EF4-FFF2-40B4-BE49-F238E27FC236}">
              <a16:creationId xmlns:a16="http://schemas.microsoft.com/office/drawing/2014/main" id="{0B656C90-3671-4A97-8EE8-3E7ED573CF17}"/>
            </a:ext>
          </a:extLst>
        </xdr:cNvPr>
        <xdr:cNvSpPr txBox="1"/>
      </xdr:nvSpPr>
      <xdr:spPr>
        <a:xfrm>
          <a:off x="14389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10358</xdr:rowOff>
    </xdr:from>
    <xdr:ext cx="405111" cy="259045"/>
    <xdr:sp macro="" textlink="">
      <xdr:nvSpPr>
        <xdr:cNvPr id="537" name="n_3mainValue【認定こども園・幼稚園・保育所】&#10;有形固定資産減価償却率">
          <a:extLst>
            <a:ext uri="{FF2B5EF4-FFF2-40B4-BE49-F238E27FC236}">
              <a16:creationId xmlns:a16="http://schemas.microsoft.com/office/drawing/2014/main" id="{22D06F8F-191C-4175-A70D-E240CD3256DB}"/>
            </a:ext>
          </a:extLst>
        </xdr:cNvPr>
        <xdr:cNvSpPr txBox="1"/>
      </xdr:nvSpPr>
      <xdr:spPr>
        <a:xfrm>
          <a:off x="135007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145886</xdr:rowOff>
    </xdr:from>
    <xdr:ext cx="405111" cy="259045"/>
    <xdr:sp macro="" textlink="">
      <xdr:nvSpPr>
        <xdr:cNvPr id="538" name="n_4mainValue【認定こども園・幼稚園・保育所】&#10;有形固定資産減価償却率">
          <a:extLst>
            <a:ext uri="{FF2B5EF4-FFF2-40B4-BE49-F238E27FC236}">
              <a16:creationId xmlns:a16="http://schemas.microsoft.com/office/drawing/2014/main" id="{797CCE46-0970-4436-86C1-DBD57367D2D5}"/>
            </a:ext>
          </a:extLst>
        </xdr:cNvPr>
        <xdr:cNvSpPr txBox="1"/>
      </xdr:nvSpPr>
      <xdr:spPr>
        <a:xfrm>
          <a:off x="12611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99AEFE53-AB68-4A6D-8DA7-2F379A5942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A609094F-14CB-4FD7-B9DE-7B5C0401F0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2B8346B3-BD80-4921-9013-179CA4E534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140BC6DA-4FA7-418D-B6F4-03F61FDC61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D8E22E1F-2E35-441D-A6CA-8F287344A5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E2B6E1D4-AD5B-4F75-B71F-A2F17E2705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682B74F1-6CA8-4BE0-8450-689C892B03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C6041AA9-F5AD-4E5B-94B9-1E69D471F0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FA52B615-20FA-4062-AB69-9F8CC0629A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B27BD170-C821-47AD-AF01-D2581260A06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9" name="直線コネクタ 548">
          <a:extLst>
            <a:ext uri="{FF2B5EF4-FFF2-40B4-BE49-F238E27FC236}">
              <a16:creationId xmlns:a16="http://schemas.microsoft.com/office/drawing/2014/main" id="{F4BA6C9A-00DC-43B2-B767-48AF3E79C23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0" name="テキスト ボックス 549">
          <a:extLst>
            <a:ext uri="{FF2B5EF4-FFF2-40B4-BE49-F238E27FC236}">
              <a16:creationId xmlns:a16="http://schemas.microsoft.com/office/drawing/2014/main" id="{E3C0FAEA-77BF-4EC4-A002-E628ABD2357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1" name="直線コネクタ 550">
          <a:extLst>
            <a:ext uri="{FF2B5EF4-FFF2-40B4-BE49-F238E27FC236}">
              <a16:creationId xmlns:a16="http://schemas.microsoft.com/office/drawing/2014/main" id="{923E0BAC-3E26-4B5C-B685-5146DEF85D2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2" name="テキスト ボックス 551">
          <a:extLst>
            <a:ext uri="{FF2B5EF4-FFF2-40B4-BE49-F238E27FC236}">
              <a16:creationId xmlns:a16="http://schemas.microsoft.com/office/drawing/2014/main" id="{F810CD79-C932-40E5-9171-34746F22C69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3" name="直線コネクタ 552">
          <a:extLst>
            <a:ext uri="{FF2B5EF4-FFF2-40B4-BE49-F238E27FC236}">
              <a16:creationId xmlns:a16="http://schemas.microsoft.com/office/drawing/2014/main" id="{756E2FBF-3068-44B5-B451-45E13188F36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4" name="テキスト ボックス 553">
          <a:extLst>
            <a:ext uri="{FF2B5EF4-FFF2-40B4-BE49-F238E27FC236}">
              <a16:creationId xmlns:a16="http://schemas.microsoft.com/office/drawing/2014/main" id="{92853358-D44F-4654-911A-DD620D75B9A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5" name="直線コネクタ 554">
          <a:extLst>
            <a:ext uri="{FF2B5EF4-FFF2-40B4-BE49-F238E27FC236}">
              <a16:creationId xmlns:a16="http://schemas.microsoft.com/office/drawing/2014/main" id="{748C5857-DADC-4105-A4B5-5361600E8EA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6" name="テキスト ボックス 555">
          <a:extLst>
            <a:ext uri="{FF2B5EF4-FFF2-40B4-BE49-F238E27FC236}">
              <a16:creationId xmlns:a16="http://schemas.microsoft.com/office/drawing/2014/main" id="{9640D83E-90E5-43A9-A76D-EB6EDF38916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D3F5ABE4-807F-439D-B89C-779F006279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8" name="テキスト ボックス 557">
          <a:extLst>
            <a:ext uri="{FF2B5EF4-FFF2-40B4-BE49-F238E27FC236}">
              <a16:creationId xmlns:a16="http://schemas.microsoft.com/office/drawing/2014/main" id="{8316432D-898F-47DD-BD31-129AC7F099F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認定こども園・幼稚園・保育所】&#10;一人当たり面積グラフ枠">
          <a:extLst>
            <a:ext uri="{FF2B5EF4-FFF2-40B4-BE49-F238E27FC236}">
              <a16:creationId xmlns:a16="http://schemas.microsoft.com/office/drawing/2014/main" id="{6670BDCD-6FD2-4111-BBF6-F91BB1056C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560" name="直線コネクタ 559">
          <a:extLst>
            <a:ext uri="{FF2B5EF4-FFF2-40B4-BE49-F238E27FC236}">
              <a16:creationId xmlns:a16="http://schemas.microsoft.com/office/drawing/2014/main" id="{6C694A50-2B86-433F-BEF5-E038D7773158}"/>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61" name="【認定こども園・幼稚園・保育所】&#10;一人当たり面積最小値テキスト">
          <a:extLst>
            <a:ext uri="{FF2B5EF4-FFF2-40B4-BE49-F238E27FC236}">
              <a16:creationId xmlns:a16="http://schemas.microsoft.com/office/drawing/2014/main" id="{C5FDC62C-FBCD-4A29-9E6F-2E92DE7FB384}"/>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62" name="直線コネクタ 561">
          <a:extLst>
            <a:ext uri="{FF2B5EF4-FFF2-40B4-BE49-F238E27FC236}">
              <a16:creationId xmlns:a16="http://schemas.microsoft.com/office/drawing/2014/main" id="{089B676D-15F9-4F6C-9CA9-8CC3FF7C558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563" name="【認定こども園・幼稚園・保育所】&#10;一人当たり面積最大値テキスト">
          <a:extLst>
            <a:ext uri="{FF2B5EF4-FFF2-40B4-BE49-F238E27FC236}">
              <a16:creationId xmlns:a16="http://schemas.microsoft.com/office/drawing/2014/main" id="{8A2840C7-1309-43DB-ABC8-E63F2B36010F}"/>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564" name="直線コネクタ 563">
          <a:extLst>
            <a:ext uri="{FF2B5EF4-FFF2-40B4-BE49-F238E27FC236}">
              <a16:creationId xmlns:a16="http://schemas.microsoft.com/office/drawing/2014/main" id="{A37B0A46-D2A1-48B5-863A-8267C2C3E098}"/>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565" name="【認定こども園・幼稚園・保育所】&#10;一人当たり面積平均値テキスト">
          <a:extLst>
            <a:ext uri="{FF2B5EF4-FFF2-40B4-BE49-F238E27FC236}">
              <a16:creationId xmlns:a16="http://schemas.microsoft.com/office/drawing/2014/main" id="{DC512125-2A4C-41C9-A2B9-B03EF9AB0F70}"/>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566" name="フローチャート: 判断 565">
          <a:extLst>
            <a:ext uri="{FF2B5EF4-FFF2-40B4-BE49-F238E27FC236}">
              <a16:creationId xmlns:a16="http://schemas.microsoft.com/office/drawing/2014/main" id="{BA944CA7-4835-451D-B583-774F2D6EF77C}"/>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567" name="フローチャート: 判断 566">
          <a:extLst>
            <a:ext uri="{FF2B5EF4-FFF2-40B4-BE49-F238E27FC236}">
              <a16:creationId xmlns:a16="http://schemas.microsoft.com/office/drawing/2014/main" id="{2DB98353-EAD4-4B2F-9E29-AE030000A5DD}"/>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568" name="フローチャート: 判断 567">
          <a:extLst>
            <a:ext uri="{FF2B5EF4-FFF2-40B4-BE49-F238E27FC236}">
              <a16:creationId xmlns:a16="http://schemas.microsoft.com/office/drawing/2014/main" id="{ACE2173F-C24E-4298-A99D-57F06D3782CB}"/>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569" name="フローチャート: 判断 568">
          <a:extLst>
            <a:ext uri="{FF2B5EF4-FFF2-40B4-BE49-F238E27FC236}">
              <a16:creationId xmlns:a16="http://schemas.microsoft.com/office/drawing/2014/main" id="{233963F5-F83E-45C2-A0AF-9F5FE41EFE47}"/>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70" name="フローチャート: 判断 569">
          <a:extLst>
            <a:ext uri="{FF2B5EF4-FFF2-40B4-BE49-F238E27FC236}">
              <a16:creationId xmlns:a16="http://schemas.microsoft.com/office/drawing/2014/main" id="{7845FC7A-7DB9-4BD8-B6C7-13F5D278C8A5}"/>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4966351E-359D-40A1-A07B-75A7C03BF4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82D53909-C8D2-4F1E-ACDB-1BB5445C27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E8A94434-4F08-4727-A54D-6738539159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91826FB6-070F-4271-BFEF-4AAA544C36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B06750A8-49CE-4095-9C3C-C707ECB3499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100838</xdr:rowOff>
    </xdr:from>
    <xdr:to>
      <xdr:col>116</xdr:col>
      <xdr:colOff>114300</xdr:colOff>
      <xdr:row>41</xdr:row>
      <xdr:rowOff>30988</xdr:rowOff>
    </xdr:to>
    <xdr:sp macro="" textlink="">
      <xdr:nvSpPr>
        <xdr:cNvPr id="576" name="楕円 575">
          <a:extLst>
            <a:ext uri="{FF2B5EF4-FFF2-40B4-BE49-F238E27FC236}">
              <a16:creationId xmlns:a16="http://schemas.microsoft.com/office/drawing/2014/main" id="{4CC8C14D-DFB5-4894-81FF-3801E7A0088F}"/>
            </a:ext>
          </a:extLst>
        </xdr:cNvPr>
        <xdr:cNvSpPr/>
      </xdr:nvSpPr>
      <xdr:spPr>
        <a:xfrm>
          <a:off x="221107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79265</xdr:rowOff>
    </xdr:from>
    <xdr:ext cx="469744" cy="259045"/>
    <xdr:sp macro="" textlink="">
      <xdr:nvSpPr>
        <xdr:cNvPr id="577" name="【認定こども園・幼稚園・保育所】&#10;一人当たり面積該当値テキスト">
          <a:extLst>
            <a:ext uri="{FF2B5EF4-FFF2-40B4-BE49-F238E27FC236}">
              <a16:creationId xmlns:a16="http://schemas.microsoft.com/office/drawing/2014/main" id="{64017FE2-FAB9-454D-B4CA-921CECAC72F1}"/>
            </a:ext>
          </a:extLst>
        </xdr:cNvPr>
        <xdr:cNvSpPr txBox="1"/>
      </xdr:nvSpPr>
      <xdr:spPr>
        <a:xfrm>
          <a:off x="22199600"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100838</xdr:rowOff>
    </xdr:from>
    <xdr:to>
      <xdr:col>112</xdr:col>
      <xdr:colOff>38100</xdr:colOff>
      <xdr:row>41</xdr:row>
      <xdr:rowOff>30988</xdr:rowOff>
    </xdr:to>
    <xdr:sp macro="" textlink="">
      <xdr:nvSpPr>
        <xdr:cNvPr id="578" name="楕円 577">
          <a:extLst>
            <a:ext uri="{FF2B5EF4-FFF2-40B4-BE49-F238E27FC236}">
              <a16:creationId xmlns:a16="http://schemas.microsoft.com/office/drawing/2014/main" id="{53251224-E6F8-4CC2-9B9B-2F624AB76786}"/>
            </a:ext>
          </a:extLst>
        </xdr:cNvPr>
        <xdr:cNvSpPr/>
      </xdr:nvSpPr>
      <xdr:spPr>
        <a:xfrm>
          <a:off x="21272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151638</xdr:rowOff>
    </xdr:from>
    <xdr:to>
      <xdr:col>116</xdr:col>
      <xdr:colOff>63500</xdr:colOff>
      <xdr:row>40</xdr:row>
      <xdr:rowOff>151638</xdr:rowOff>
    </xdr:to>
    <xdr:cxnSp macro="">
      <xdr:nvCxnSpPr>
        <xdr:cNvPr id="579" name="直線コネクタ 578">
          <a:extLst>
            <a:ext uri="{FF2B5EF4-FFF2-40B4-BE49-F238E27FC236}">
              <a16:creationId xmlns:a16="http://schemas.microsoft.com/office/drawing/2014/main" id="{B37342A9-F5A8-45EF-9A16-136B840BFD15}"/>
            </a:ext>
          </a:extLst>
        </xdr:cNvPr>
        <xdr:cNvCxnSpPr/>
      </xdr:nvCxnSpPr>
      <xdr:spPr>
        <a:xfrm>
          <a:off x="21323300" y="7009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100838</xdr:rowOff>
    </xdr:from>
    <xdr:to>
      <xdr:col>107</xdr:col>
      <xdr:colOff>101600</xdr:colOff>
      <xdr:row>41</xdr:row>
      <xdr:rowOff>30988</xdr:rowOff>
    </xdr:to>
    <xdr:sp macro="" textlink="">
      <xdr:nvSpPr>
        <xdr:cNvPr id="580" name="楕円 579">
          <a:extLst>
            <a:ext uri="{FF2B5EF4-FFF2-40B4-BE49-F238E27FC236}">
              <a16:creationId xmlns:a16="http://schemas.microsoft.com/office/drawing/2014/main" id="{F5536532-1FEE-4A56-B787-7176ABAC8F72}"/>
            </a:ext>
          </a:extLst>
        </xdr:cNvPr>
        <xdr:cNvSpPr/>
      </xdr:nvSpPr>
      <xdr:spPr>
        <a:xfrm>
          <a:off x="20383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151638</xdr:rowOff>
    </xdr:from>
    <xdr:to>
      <xdr:col>111</xdr:col>
      <xdr:colOff>177800</xdr:colOff>
      <xdr:row>40</xdr:row>
      <xdr:rowOff>151638</xdr:rowOff>
    </xdr:to>
    <xdr:cxnSp macro="">
      <xdr:nvCxnSpPr>
        <xdr:cNvPr id="581" name="直線コネクタ 580">
          <a:extLst>
            <a:ext uri="{FF2B5EF4-FFF2-40B4-BE49-F238E27FC236}">
              <a16:creationId xmlns:a16="http://schemas.microsoft.com/office/drawing/2014/main" id="{9CBF2CCC-FB84-4335-9E5E-AC5344E9EA30}"/>
            </a:ext>
          </a:extLst>
        </xdr:cNvPr>
        <xdr:cNvCxnSpPr/>
      </xdr:nvCxnSpPr>
      <xdr:spPr>
        <a:xfrm>
          <a:off x="20434300" y="7009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582" name="楕円 581">
          <a:extLst>
            <a:ext uri="{FF2B5EF4-FFF2-40B4-BE49-F238E27FC236}">
              <a16:creationId xmlns:a16="http://schemas.microsoft.com/office/drawing/2014/main" id="{61FC439C-D9DF-4BEF-9D5A-EF70FEA4CE08}"/>
            </a:ext>
          </a:extLst>
        </xdr:cNvPr>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151638</xdr:rowOff>
    </xdr:to>
    <xdr:cxnSp macro="">
      <xdr:nvCxnSpPr>
        <xdr:cNvPr id="583" name="直線コネクタ 582">
          <a:extLst>
            <a:ext uri="{FF2B5EF4-FFF2-40B4-BE49-F238E27FC236}">
              <a16:creationId xmlns:a16="http://schemas.microsoft.com/office/drawing/2014/main" id="{EB0AFE97-BF26-4A5D-BA3C-7C16631E179A}"/>
            </a:ext>
          </a:extLst>
        </xdr:cNvPr>
        <xdr:cNvCxnSpPr/>
      </xdr:nvCxnSpPr>
      <xdr:spPr>
        <a:xfrm>
          <a:off x="19545300" y="69982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584" name="楕円 583">
          <a:extLst>
            <a:ext uri="{FF2B5EF4-FFF2-40B4-BE49-F238E27FC236}">
              <a16:creationId xmlns:a16="http://schemas.microsoft.com/office/drawing/2014/main" id="{35B9FFFB-6C13-4D36-8EB0-2E30C1AB8543}"/>
            </a:ext>
          </a:extLst>
        </xdr:cNvPr>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140208</xdr:rowOff>
    </xdr:to>
    <xdr:cxnSp macro="">
      <xdr:nvCxnSpPr>
        <xdr:cNvPr id="585" name="直線コネクタ 584">
          <a:extLst>
            <a:ext uri="{FF2B5EF4-FFF2-40B4-BE49-F238E27FC236}">
              <a16:creationId xmlns:a16="http://schemas.microsoft.com/office/drawing/2014/main" id="{C7F73AD0-6C5D-4D57-97F0-0518CA9B128F}"/>
            </a:ext>
          </a:extLst>
        </xdr:cNvPr>
        <xdr:cNvCxnSpPr/>
      </xdr:nvCxnSpPr>
      <xdr:spPr>
        <a:xfrm>
          <a:off x="18656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86" name="n_1aveValue【認定こども園・幼稚園・保育所】&#10;一人当たり面積">
          <a:extLst>
            <a:ext uri="{FF2B5EF4-FFF2-40B4-BE49-F238E27FC236}">
              <a16:creationId xmlns:a16="http://schemas.microsoft.com/office/drawing/2014/main" id="{9B94A759-0918-4D04-A827-A100DD0995D2}"/>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87" name="n_2aveValue【認定こども園・幼稚園・保育所】&#10;一人当たり面積">
          <a:extLst>
            <a:ext uri="{FF2B5EF4-FFF2-40B4-BE49-F238E27FC236}">
              <a16:creationId xmlns:a16="http://schemas.microsoft.com/office/drawing/2014/main" id="{66FB08A2-B1FD-4648-BF0C-A75DAB13797C}"/>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88" name="n_3aveValue【認定こども園・幼稚園・保育所】&#10;一人当たり面積">
          <a:extLst>
            <a:ext uri="{FF2B5EF4-FFF2-40B4-BE49-F238E27FC236}">
              <a16:creationId xmlns:a16="http://schemas.microsoft.com/office/drawing/2014/main" id="{9112B9DB-88C1-43BE-BB03-9235675A4299}"/>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89" name="n_4aveValue【認定こども園・幼稚園・保育所】&#10;一人当たり面積">
          <a:extLst>
            <a:ext uri="{FF2B5EF4-FFF2-40B4-BE49-F238E27FC236}">
              <a16:creationId xmlns:a16="http://schemas.microsoft.com/office/drawing/2014/main" id="{15A47831-13DC-42F4-A0E6-B96A56ED98F1}"/>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22115</xdr:rowOff>
    </xdr:from>
    <xdr:ext cx="469744" cy="259045"/>
    <xdr:sp macro="" textlink="">
      <xdr:nvSpPr>
        <xdr:cNvPr id="590" name="n_1mainValue【認定こども園・幼稚園・保育所】&#10;一人当たり面積">
          <a:extLst>
            <a:ext uri="{FF2B5EF4-FFF2-40B4-BE49-F238E27FC236}">
              <a16:creationId xmlns:a16="http://schemas.microsoft.com/office/drawing/2014/main" id="{70FAFA06-C0E2-4401-A577-8108865BDA04}"/>
            </a:ext>
          </a:extLst>
        </xdr:cNvPr>
        <xdr:cNvSpPr txBox="1"/>
      </xdr:nvSpPr>
      <xdr:spPr>
        <a:xfrm>
          <a:off x="210757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22115</xdr:rowOff>
    </xdr:from>
    <xdr:ext cx="469744" cy="259045"/>
    <xdr:sp macro="" textlink="">
      <xdr:nvSpPr>
        <xdr:cNvPr id="591" name="n_2mainValue【認定こども園・幼稚園・保育所】&#10;一人当たり面積">
          <a:extLst>
            <a:ext uri="{FF2B5EF4-FFF2-40B4-BE49-F238E27FC236}">
              <a16:creationId xmlns:a16="http://schemas.microsoft.com/office/drawing/2014/main" id="{ECE7E152-7FE9-4753-A182-CF2EF5F7F407}"/>
            </a:ext>
          </a:extLst>
        </xdr:cNvPr>
        <xdr:cNvSpPr txBox="1"/>
      </xdr:nvSpPr>
      <xdr:spPr>
        <a:xfrm>
          <a:off x="20199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592" name="n_3mainValue【認定こども園・幼稚園・保育所】&#10;一人当たり面積">
          <a:extLst>
            <a:ext uri="{FF2B5EF4-FFF2-40B4-BE49-F238E27FC236}">
              <a16:creationId xmlns:a16="http://schemas.microsoft.com/office/drawing/2014/main" id="{7BC8025B-A961-4AFE-BD5B-D47A37D8C265}"/>
            </a:ext>
          </a:extLst>
        </xdr:cNvPr>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593" name="n_4mainValue【認定こども園・幼稚園・保育所】&#10;一人当たり面積">
          <a:extLst>
            <a:ext uri="{FF2B5EF4-FFF2-40B4-BE49-F238E27FC236}">
              <a16:creationId xmlns:a16="http://schemas.microsoft.com/office/drawing/2014/main" id="{28AA038E-76CF-4870-9F84-1F803A65C31D}"/>
            </a:ext>
          </a:extLst>
        </xdr:cNvPr>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id="{BE5DACCD-F3D3-41C3-ADD2-9277B5B5CD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a:extLst>
            <a:ext uri="{FF2B5EF4-FFF2-40B4-BE49-F238E27FC236}">
              <a16:creationId xmlns:a16="http://schemas.microsoft.com/office/drawing/2014/main" id="{689E3768-D078-4604-A37E-CC6E214357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a:extLst>
            <a:ext uri="{FF2B5EF4-FFF2-40B4-BE49-F238E27FC236}">
              <a16:creationId xmlns:a16="http://schemas.microsoft.com/office/drawing/2014/main" id="{CD8DA073-DC3D-42B5-A5DE-5B43111A05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a:extLst>
            <a:ext uri="{FF2B5EF4-FFF2-40B4-BE49-F238E27FC236}">
              <a16:creationId xmlns:a16="http://schemas.microsoft.com/office/drawing/2014/main" id="{611372AD-EFBF-455D-B4FB-503877F004B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a:extLst>
            <a:ext uri="{FF2B5EF4-FFF2-40B4-BE49-F238E27FC236}">
              <a16:creationId xmlns:a16="http://schemas.microsoft.com/office/drawing/2014/main" id="{7F8ABE0C-36E2-4C2B-95AA-48A38B976F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a:extLst>
            <a:ext uri="{FF2B5EF4-FFF2-40B4-BE49-F238E27FC236}">
              <a16:creationId xmlns:a16="http://schemas.microsoft.com/office/drawing/2014/main" id="{AE7861FF-DC32-4092-AC49-E85BD973CF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a:extLst>
            <a:ext uri="{FF2B5EF4-FFF2-40B4-BE49-F238E27FC236}">
              <a16:creationId xmlns:a16="http://schemas.microsoft.com/office/drawing/2014/main" id="{66C4FEF9-AD63-4C9E-A1A1-E83EC89273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a:extLst>
            <a:ext uri="{FF2B5EF4-FFF2-40B4-BE49-F238E27FC236}">
              <a16:creationId xmlns:a16="http://schemas.microsoft.com/office/drawing/2014/main" id="{88BBE54F-B8B1-4446-A41A-677BEBA357E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a:extLst>
            <a:ext uri="{FF2B5EF4-FFF2-40B4-BE49-F238E27FC236}">
              <a16:creationId xmlns:a16="http://schemas.microsoft.com/office/drawing/2014/main" id="{F32D97EB-BB5F-4DCE-A32D-9A2AD3F9DB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a:extLst>
            <a:ext uri="{FF2B5EF4-FFF2-40B4-BE49-F238E27FC236}">
              <a16:creationId xmlns:a16="http://schemas.microsoft.com/office/drawing/2014/main" id="{0D44BCDE-19BC-405B-B390-94D7F13C80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a:extLst>
            <a:ext uri="{FF2B5EF4-FFF2-40B4-BE49-F238E27FC236}">
              <a16:creationId xmlns:a16="http://schemas.microsoft.com/office/drawing/2014/main" id="{43B999A8-2F55-4BA7-840B-708CF260F9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5" name="直線コネクタ 604">
          <a:extLst>
            <a:ext uri="{FF2B5EF4-FFF2-40B4-BE49-F238E27FC236}">
              <a16:creationId xmlns:a16="http://schemas.microsoft.com/office/drawing/2014/main" id="{DDB1F9F6-6535-4026-B9E8-763A5B5813C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6" name="テキスト ボックス 605">
          <a:extLst>
            <a:ext uri="{FF2B5EF4-FFF2-40B4-BE49-F238E27FC236}">
              <a16:creationId xmlns:a16="http://schemas.microsoft.com/office/drawing/2014/main" id="{9FCE13C2-89EE-4F01-A84C-B9FEFA417D0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7" name="直線コネクタ 606">
          <a:extLst>
            <a:ext uri="{FF2B5EF4-FFF2-40B4-BE49-F238E27FC236}">
              <a16:creationId xmlns:a16="http://schemas.microsoft.com/office/drawing/2014/main" id="{A8ABD3BA-5E18-401C-AF4F-F558E00C62D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8" name="テキスト ボックス 607">
          <a:extLst>
            <a:ext uri="{FF2B5EF4-FFF2-40B4-BE49-F238E27FC236}">
              <a16:creationId xmlns:a16="http://schemas.microsoft.com/office/drawing/2014/main" id="{89A93398-8DAD-4DF0-B6B1-BD7212BFB4F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9" name="直線コネクタ 608">
          <a:extLst>
            <a:ext uri="{FF2B5EF4-FFF2-40B4-BE49-F238E27FC236}">
              <a16:creationId xmlns:a16="http://schemas.microsoft.com/office/drawing/2014/main" id="{3BCB768F-BBFC-4346-9985-9F7AC739AD5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0" name="テキスト ボックス 609">
          <a:extLst>
            <a:ext uri="{FF2B5EF4-FFF2-40B4-BE49-F238E27FC236}">
              <a16:creationId xmlns:a16="http://schemas.microsoft.com/office/drawing/2014/main" id="{0BD95331-7756-4B0F-99DC-5313B9ECA9E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1" name="直線コネクタ 610">
          <a:extLst>
            <a:ext uri="{FF2B5EF4-FFF2-40B4-BE49-F238E27FC236}">
              <a16:creationId xmlns:a16="http://schemas.microsoft.com/office/drawing/2014/main" id="{6B341C63-1360-4760-8FC0-9696571260F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2" name="テキスト ボックス 611">
          <a:extLst>
            <a:ext uri="{FF2B5EF4-FFF2-40B4-BE49-F238E27FC236}">
              <a16:creationId xmlns:a16="http://schemas.microsoft.com/office/drawing/2014/main" id="{FD3C6B46-A61A-4548-ADEC-8E4E8C9AB06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3" name="直線コネクタ 612">
          <a:extLst>
            <a:ext uri="{FF2B5EF4-FFF2-40B4-BE49-F238E27FC236}">
              <a16:creationId xmlns:a16="http://schemas.microsoft.com/office/drawing/2014/main" id="{994C40E4-59D0-4663-9B2B-04E65B210F7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4" name="テキスト ボックス 613">
          <a:extLst>
            <a:ext uri="{FF2B5EF4-FFF2-40B4-BE49-F238E27FC236}">
              <a16:creationId xmlns:a16="http://schemas.microsoft.com/office/drawing/2014/main" id="{A62DB859-6757-4E6A-98BA-C2383F8DD2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a:extLst>
            <a:ext uri="{FF2B5EF4-FFF2-40B4-BE49-F238E27FC236}">
              <a16:creationId xmlns:a16="http://schemas.microsoft.com/office/drawing/2014/main" id="{E13DBDDB-9AD6-47AE-8AB0-AB82525AF6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6" name="テキスト ボックス 615">
          <a:extLst>
            <a:ext uri="{FF2B5EF4-FFF2-40B4-BE49-F238E27FC236}">
              <a16:creationId xmlns:a16="http://schemas.microsoft.com/office/drawing/2014/main" id="{5A8E07C7-BB50-4430-8E53-7C53E5615E7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7" name="【学校施設】&#10;有形固定資産減価償却率グラフ枠">
          <a:extLst>
            <a:ext uri="{FF2B5EF4-FFF2-40B4-BE49-F238E27FC236}">
              <a16:creationId xmlns:a16="http://schemas.microsoft.com/office/drawing/2014/main" id="{8B97BFD3-D77E-4DFA-933E-6B32EDE410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618" name="直線コネクタ 617">
          <a:extLst>
            <a:ext uri="{FF2B5EF4-FFF2-40B4-BE49-F238E27FC236}">
              <a16:creationId xmlns:a16="http://schemas.microsoft.com/office/drawing/2014/main" id="{8A92C2BF-360B-42B1-A003-CF99D337675D}"/>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619" name="【学校施設】&#10;有形固定資産減価償却率最小値テキスト">
          <a:extLst>
            <a:ext uri="{FF2B5EF4-FFF2-40B4-BE49-F238E27FC236}">
              <a16:creationId xmlns:a16="http://schemas.microsoft.com/office/drawing/2014/main" id="{2682FB94-F5A8-4E7B-ACDE-C0A7AAC4FC81}"/>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620" name="直線コネクタ 619">
          <a:extLst>
            <a:ext uri="{FF2B5EF4-FFF2-40B4-BE49-F238E27FC236}">
              <a16:creationId xmlns:a16="http://schemas.microsoft.com/office/drawing/2014/main" id="{C3B65974-52BE-466A-9B5D-432551E4ACA5}"/>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621" name="【学校施設】&#10;有形固定資産減価償却率最大値テキスト">
          <a:extLst>
            <a:ext uri="{FF2B5EF4-FFF2-40B4-BE49-F238E27FC236}">
              <a16:creationId xmlns:a16="http://schemas.microsoft.com/office/drawing/2014/main" id="{E0116D43-1EAF-4343-A512-9C6CFDE9F0A1}"/>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22" name="直線コネクタ 621">
          <a:extLst>
            <a:ext uri="{FF2B5EF4-FFF2-40B4-BE49-F238E27FC236}">
              <a16:creationId xmlns:a16="http://schemas.microsoft.com/office/drawing/2014/main" id="{102EF710-4BF4-4B80-A7FE-0CAB2DF3B93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623" name="【学校施設】&#10;有形固定資産減価償却率平均値テキスト">
          <a:extLst>
            <a:ext uri="{FF2B5EF4-FFF2-40B4-BE49-F238E27FC236}">
              <a16:creationId xmlns:a16="http://schemas.microsoft.com/office/drawing/2014/main" id="{98B6562E-91BF-48C4-A0A4-796333DFDFAF}"/>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24" name="フローチャート: 判断 623">
          <a:extLst>
            <a:ext uri="{FF2B5EF4-FFF2-40B4-BE49-F238E27FC236}">
              <a16:creationId xmlns:a16="http://schemas.microsoft.com/office/drawing/2014/main" id="{A8473A5B-EC0C-4C10-B0D2-4709AB9704EE}"/>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25" name="フローチャート: 判断 624">
          <a:extLst>
            <a:ext uri="{FF2B5EF4-FFF2-40B4-BE49-F238E27FC236}">
              <a16:creationId xmlns:a16="http://schemas.microsoft.com/office/drawing/2014/main" id="{E34A61E2-390F-4ECD-82F1-37A3C0289A16}"/>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26" name="フローチャート: 判断 625">
          <a:extLst>
            <a:ext uri="{FF2B5EF4-FFF2-40B4-BE49-F238E27FC236}">
              <a16:creationId xmlns:a16="http://schemas.microsoft.com/office/drawing/2014/main" id="{BE3F6B13-0713-40F3-B803-2AABA6F72E3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627" name="フローチャート: 判断 626">
          <a:extLst>
            <a:ext uri="{FF2B5EF4-FFF2-40B4-BE49-F238E27FC236}">
              <a16:creationId xmlns:a16="http://schemas.microsoft.com/office/drawing/2014/main" id="{DB282053-4D8B-48F2-8A9A-50424AE21B98}"/>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628" name="フローチャート: 判断 627">
          <a:extLst>
            <a:ext uri="{FF2B5EF4-FFF2-40B4-BE49-F238E27FC236}">
              <a16:creationId xmlns:a16="http://schemas.microsoft.com/office/drawing/2014/main" id="{104E5F5E-9EB7-4C22-9401-78A264D24A09}"/>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D02EC983-B657-4F06-BC0D-D41431FBD3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543383DA-69A1-4961-95AD-44E684CC1E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5EE03348-1D32-411D-94E6-9136AE04F96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C5851F3-A67B-4D1E-B407-37E2D62D23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51510096-0421-48C3-9DAD-6143103AA8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4" name="楕円 633">
          <a:extLst>
            <a:ext uri="{FF2B5EF4-FFF2-40B4-BE49-F238E27FC236}">
              <a16:creationId xmlns:a16="http://schemas.microsoft.com/office/drawing/2014/main" id="{3224E13A-8AF6-47A7-84C0-D2324FB69F66}"/>
            </a:ext>
          </a:extLst>
        </xdr:cNvPr>
        <xdr:cNvSpPr/>
      </xdr:nvSpPr>
      <xdr:spPr>
        <a:xfrm>
          <a:off x="16268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19702</xdr:rowOff>
    </xdr:from>
    <xdr:ext cx="405111" cy="259045"/>
    <xdr:sp macro="" textlink="">
      <xdr:nvSpPr>
        <xdr:cNvPr id="635" name="【学校施設】&#10;有形固定資産減価償却率該当値テキスト">
          <a:extLst>
            <a:ext uri="{FF2B5EF4-FFF2-40B4-BE49-F238E27FC236}">
              <a16:creationId xmlns:a16="http://schemas.microsoft.com/office/drawing/2014/main" id="{9738FC84-5727-4C64-9896-05ED40EEED5C}"/>
            </a:ext>
          </a:extLst>
        </xdr:cNvPr>
        <xdr:cNvSpPr txBox="1"/>
      </xdr:nvSpPr>
      <xdr:spPr>
        <a:xfrm>
          <a:off x="16357600"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636" name="楕円 635">
          <a:extLst>
            <a:ext uri="{FF2B5EF4-FFF2-40B4-BE49-F238E27FC236}">
              <a16:creationId xmlns:a16="http://schemas.microsoft.com/office/drawing/2014/main" id="{A40D0036-340A-46CF-9B1D-67F850B8983E}"/>
            </a:ext>
          </a:extLst>
        </xdr:cNvPr>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47625</xdr:rowOff>
    </xdr:to>
    <xdr:cxnSp macro="">
      <xdr:nvCxnSpPr>
        <xdr:cNvPr id="637" name="直線コネクタ 636">
          <a:extLst>
            <a:ext uri="{FF2B5EF4-FFF2-40B4-BE49-F238E27FC236}">
              <a16:creationId xmlns:a16="http://schemas.microsoft.com/office/drawing/2014/main" id="{F767573C-C532-405A-BAD7-3DC8E24CFD05}"/>
            </a:ext>
          </a:extLst>
        </xdr:cNvPr>
        <xdr:cNvCxnSpPr/>
      </xdr:nvCxnSpPr>
      <xdr:spPr>
        <a:xfrm>
          <a:off x="15481300" y="10306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38" name="楕円 637">
          <a:extLst>
            <a:ext uri="{FF2B5EF4-FFF2-40B4-BE49-F238E27FC236}">
              <a16:creationId xmlns:a16="http://schemas.microsoft.com/office/drawing/2014/main" id="{86B3824F-0742-4981-8917-27C983276197}"/>
            </a:ext>
          </a:extLst>
        </xdr:cNvPr>
        <xdr:cNvSpPr/>
      </xdr:nvSpPr>
      <xdr:spPr>
        <a:xfrm>
          <a:off x="14541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xdr:rowOff>
    </xdr:from>
    <xdr:to>
      <xdr:col>81</xdr:col>
      <xdr:colOff>50800</xdr:colOff>
      <xdr:row>60</xdr:row>
      <xdr:rowOff>19050</xdr:rowOff>
    </xdr:to>
    <xdr:cxnSp macro="">
      <xdr:nvCxnSpPr>
        <xdr:cNvPr id="639" name="直線コネクタ 638">
          <a:extLst>
            <a:ext uri="{FF2B5EF4-FFF2-40B4-BE49-F238E27FC236}">
              <a16:creationId xmlns:a16="http://schemas.microsoft.com/office/drawing/2014/main" id="{BA19BEC6-0B6F-4535-9E62-82FE0A73C095}"/>
            </a:ext>
          </a:extLst>
        </xdr:cNvPr>
        <xdr:cNvCxnSpPr/>
      </xdr:nvCxnSpPr>
      <xdr:spPr>
        <a:xfrm>
          <a:off x="14592300" y="102927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128270</xdr:rowOff>
    </xdr:from>
    <xdr:to>
      <xdr:col>72</xdr:col>
      <xdr:colOff>38100</xdr:colOff>
      <xdr:row>60</xdr:row>
      <xdr:rowOff>58420</xdr:rowOff>
    </xdr:to>
    <xdr:sp macro="" textlink="">
      <xdr:nvSpPr>
        <xdr:cNvPr id="640" name="楕円 639">
          <a:extLst>
            <a:ext uri="{FF2B5EF4-FFF2-40B4-BE49-F238E27FC236}">
              <a16:creationId xmlns:a16="http://schemas.microsoft.com/office/drawing/2014/main" id="{3C778C1B-0573-4404-8E1B-50F028CEB998}"/>
            </a:ext>
          </a:extLst>
        </xdr:cNvPr>
        <xdr:cNvSpPr/>
      </xdr:nvSpPr>
      <xdr:spPr>
        <a:xfrm>
          <a:off x="1365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xdr:rowOff>
    </xdr:from>
    <xdr:to>
      <xdr:col>76</xdr:col>
      <xdr:colOff>114300</xdr:colOff>
      <xdr:row>60</xdr:row>
      <xdr:rowOff>7620</xdr:rowOff>
    </xdr:to>
    <xdr:cxnSp macro="">
      <xdr:nvCxnSpPr>
        <xdr:cNvPr id="641" name="直線コネクタ 640">
          <a:extLst>
            <a:ext uri="{FF2B5EF4-FFF2-40B4-BE49-F238E27FC236}">
              <a16:creationId xmlns:a16="http://schemas.microsoft.com/office/drawing/2014/main" id="{BD45BEE0-FB85-4179-85BA-1F0B26E9E667}"/>
            </a:ext>
          </a:extLst>
        </xdr:cNvPr>
        <xdr:cNvCxnSpPr/>
      </xdr:nvCxnSpPr>
      <xdr:spPr>
        <a:xfrm flipV="1">
          <a:off x="13703300" y="102927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84455</xdr:rowOff>
    </xdr:from>
    <xdr:to>
      <xdr:col>67</xdr:col>
      <xdr:colOff>101600</xdr:colOff>
      <xdr:row>61</xdr:row>
      <xdr:rowOff>14605</xdr:rowOff>
    </xdr:to>
    <xdr:sp macro="" textlink="">
      <xdr:nvSpPr>
        <xdr:cNvPr id="642" name="楕円 641">
          <a:extLst>
            <a:ext uri="{FF2B5EF4-FFF2-40B4-BE49-F238E27FC236}">
              <a16:creationId xmlns:a16="http://schemas.microsoft.com/office/drawing/2014/main" id="{C0C20D0A-B544-41AE-A035-D2C4A8DB9A58}"/>
            </a:ext>
          </a:extLst>
        </xdr:cNvPr>
        <xdr:cNvSpPr/>
      </xdr:nvSpPr>
      <xdr:spPr>
        <a:xfrm>
          <a:off x="12763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135255</xdr:rowOff>
    </xdr:to>
    <xdr:cxnSp macro="">
      <xdr:nvCxnSpPr>
        <xdr:cNvPr id="643" name="直線コネクタ 642">
          <a:extLst>
            <a:ext uri="{FF2B5EF4-FFF2-40B4-BE49-F238E27FC236}">
              <a16:creationId xmlns:a16="http://schemas.microsoft.com/office/drawing/2014/main" id="{6F3329E7-F0EB-49E3-A889-E12335EC3BD0}"/>
            </a:ext>
          </a:extLst>
        </xdr:cNvPr>
        <xdr:cNvCxnSpPr/>
      </xdr:nvCxnSpPr>
      <xdr:spPr>
        <a:xfrm flipV="1">
          <a:off x="12814300" y="1029462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44" name="n_1aveValue【学校施設】&#10;有形固定資産減価償却率">
          <a:extLst>
            <a:ext uri="{FF2B5EF4-FFF2-40B4-BE49-F238E27FC236}">
              <a16:creationId xmlns:a16="http://schemas.microsoft.com/office/drawing/2014/main" id="{E117C764-5C3B-4D22-8DBC-716F6E7BEA4A}"/>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45" name="n_2aveValue【学校施設】&#10;有形固定資産減価償却率">
          <a:extLst>
            <a:ext uri="{FF2B5EF4-FFF2-40B4-BE49-F238E27FC236}">
              <a16:creationId xmlns:a16="http://schemas.microsoft.com/office/drawing/2014/main" id="{40BFF205-7AE8-4296-BFB3-39FF3585B2D6}"/>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646" name="n_3aveValue【学校施設】&#10;有形固定資産減価償却率">
          <a:extLst>
            <a:ext uri="{FF2B5EF4-FFF2-40B4-BE49-F238E27FC236}">
              <a16:creationId xmlns:a16="http://schemas.microsoft.com/office/drawing/2014/main" id="{E655517D-EBDE-4CA7-8FC9-6D6CC11B7FF6}"/>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647" name="n_4aveValue【学校施設】&#10;有形固定資産減価償却率">
          <a:extLst>
            <a:ext uri="{FF2B5EF4-FFF2-40B4-BE49-F238E27FC236}">
              <a16:creationId xmlns:a16="http://schemas.microsoft.com/office/drawing/2014/main" id="{09298C2C-F32C-4C4A-BE76-C8CAE084946C}"/>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86377</xdr:rowOff>
    </xdr:from>
    <xdr:ext cx="405111" cy="259045"/>
    <xdr:sp macro="" textlink="">
      <xdr:nvSpPr>
        <xdr:cNvPr id="648" name="n_1mainValue【学校施設】&#10;有形固定資産減価償却率">
          <a:extLst>
            <a:ext uri="{FF2B5EF4-FFF2-40B4-BE49-F238E27FC236}">
              <a16:creationId xmlns:a16="http://schemas.microsoft.com/office/drawing/2014/main" id="{A5DF8765-737C-4C33-8DE7-73A9145E1BD1}"/>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649" name="n_2mainValue【学校施設】&#10;有形固定資産減価償却率">
          <a:extLst>
            <a:ext uri="{FF2B5EF4-FFF2-40B4-BE49-F238E27FC236}">
              <a16:creationId xmlns:a16="http://schemas.microsoft.com/office/drawing/2014/main" id="{152335A6-F2FD-4295-B2F3-D67AFE8DF1D1}"/>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650" name="n_3mainValue【学校施設】&#10;有形固定資産減価償却率">
          <a:extLst>
            <a:ext uri="{FF2B5EF4-FFF2-40B4-BE49-F238E27FC236}">
              <a16:creationId xmlns:a16="http://schemas.microsoft.com/office/drawing/2014/main" id="{74B6B721-C4B5-4ACA-A36C-CE143210B357}"/>
            </a:ext>
          </a:extLst>
        </xdr:cNvPr>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5732</xdr:rowOff>
    </xdr:from>
    <xdr:ext cx="405111" cy="259045"/>
    <xdr:sp macro="" textlink="">
      <xdr:nvSpPr>
        <xdr:cNvPr id="651" name="n_4mainValue【学校施設】&#10;有形固定資産減価償却率">
          <a:extLst>
            <a:ext uri="{FF2B5EF4-FFF2-40B4-BE49-F238E27FC236}">
              <a16:creationId xmlns:a16="http://schemas.microsoft.com/office/drawing/2014/main" id="{13999628-6E75-447B-B552-825C0FF6B903}"/>
            </a:ext>
          </a:extLst>
        </xdr:cNvPr>
        <xdr:cNvSpPr txBox="1"/>
      </xdr:nvSpPr>
      <xdr:spPr>
        <a:xfrm>
          <a:off x="12611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a:extLst>
            <a:ext uri="{FF2B5EF4-FFF2-40B4-BE49-F238E27FC236}">
              <a16:creationId xmlns:a16="http://schemas.microsoft.com/office/drawing/2014/main" id="{8A31FEE5-360C-4C5A-ACDD-9AD43BBFE0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a:extLst>
            <a:ext uri="{FF2B5EF4-FFF2-40B4-BE49-F238E27FC236}">
              <a16:creationId xmlns:a16="http://schemas.microsoft.com/office/drawing/2014/main" id="{E6D2CDA7-8F0A-43F1-BAD0-36248632BB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a:extLst>
            <a:ext uri="{FF2B5EF4-FFF2-40B4-BE49-F238E27FC236}">
              <a16:creationId xmlns:a16="http://schemas.microsoft.com/office/drawing/2014/main" id="{9385277F-F2DE-429E-86A2-07FDFB2058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a:extLst>
            <a:ext uri="{FF2B5EF4-FFF2-40B4-BE49-F238E27FC236}">
              <a16:creationId xmlns:a16="http://schemas.microsoft.com/office/drawing/2014/main" id="{302E4E99-CC5C-4B5A-BE4E-EAE3FB8086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a:extLst>
            <a:ext uri="{FF2B5EF4-FFF2-40B4-BE49-F238E27FC236}">
              <a16:creationId xmlns:a16="http://schemas.microsoft.com/office/drawing/2014/main" id="{6219D5DA-9EA7-4EC7-ACDA-F9735CEB47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a:extLst>
            <a:ext uri="{FF2B5EF4-FFF2-40B4-BE49-F238E27FC236}">
              <a16:creationId xmlns:a16="http://schemas.microsoft.com/office/drawing/2014/main" id="{1593C2D4-E7FB-4B53-94B7-3658663083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a:extLst>
            <a:ext uri="{FF2B5EF4-FFF2-40B4-BE49-F238E27FC236}">
              <a16:creationId xmlns:a16="http://schemas.microsoft.com/office/drawing/2014/main" id="{80403B66-276A-42B4-8821-B97FCBC9BE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a:extLst>
            <a:ext uri="{FF2B5EF4-FFF2-40B4-BE49-F238E27FC236}">
              <a16:creationId xmlns:a16="http://schemas.microsoft.com/office/drawing/2014/main" id="{19615E4F-CC30-4C1C-B1BD-E5864D1411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a:extLst>
            <a:ext uri="{FF2B5EF4-FFF2-40B4-BE49-F238E27FC236}">
              <a16:creationId xmlns:a16="http://schemas.microsoft.com/office/drawing/2014/main" id="{691BEC57-3D3F-432F-B755-6AF1F1ACC4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a:extLst>
            <a:ext uri="{FF2B5EF4-FFF2-40B4-BE49-F238E27FC236}">
              <a16:creationId xmlns:a16="http://schemas.microsoft.com/office/drawing/2014/main" id="{4F7E733C-D164-412A-9532-AC118DD57B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2" name="テキスト ボックス 661">
          <a:extLst>
            <a:ext uri="{FF2B5EF4-FFF2-40B4-BE49-F238E27FC236}">
              <a16:creationId xmlns:a16="http://schemas.microsoft.com/office/drawing/2014/main" id="{7A8AE0A3-10BD-4841-BEE1-256D8CA7A50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3" name="直線コネクタ 662">
          <a:extLst>
            <a:ext uri="{FF2B5EF4-FFF2-40B4-BE49-F238E27FC236}">
              <a16:creationId xmlns:a16="http://schemas.microsoft.com/office/drawing/2014/main" id="{71429F33-C0E4-4805-BCA7-DC29257F667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a:extLst>
            <a:ext uri="{FF2B5EF4-FFF2-40B4-BE49-F238E27FC236}">
              <a16:creationId xmlns:a16="http://schemas.microsoft.com/office/drawing/2014/main" id="{AC24FAF8-4D47-4A49-9FF8-834EFB78834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a:extLst>
            <a:ext uri="{FF2B5EF4-FFF2-40B4-BE49-F238E27FC236}">
              <a16:creationId xmlns:a16="http://schemas.microsoft.com/office/drawing/2014/main" id="{9F83F218-143C-4897-A2DB-0F5200FB347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a:extLst>
            <a:ext uri="{FF2B5EF4-FFF2-40B4-BE49-F238E27FC236}">
              <a16:creationId xmlns:a16="http://schemas.microsoft.com/office/drawing/2014/main" id="{B067CE14-C4E3-4009-980B-B6FE58B2636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a:extLst>
            <a:ext uri="{FF2B5EF4-FFF2-40B4-BE49-F238E27FC236}">
              <a16:creationId xmlns:a16="http://schemas.microsoft.com/office/drawing/2014/main" id="{747A7B6A-4041-4788-850A-705477C297C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a:extLst>
            <a:ext uri="{FF2B5EF4-FFF2-40B4-BE49-F238E27FC236}">
              <a16:creationId xmlns:a16="http://schemas.microsoft.com/office/drawing/2014/main" id="{AA3DEB7F-92A0-46FA-839A-BC01C62B9C2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a:extLst>
            <a:ext uri="{FF2B5EF4-FFF2-40B4-BE49-F238E27FC236}">
              <a16:creationId xmlns:a16="http://schemas.microsoft.com/office/drawing/2014/main" id="{9BB04F18-5979-4A95-BD49-171287263EA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a:extLst>
            <a:ext uri="{FF2B5EF4-FFF2-40B4-BE49-F238E27FC236}">
              <a16:creationId xmlns:a16="http://schemas.microsoft.com/office/drawing/2014/main" id="{5218ECF5-76A1-4C73-B5B2-06AB9933DBD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9ABFFD22-C7DA-4A75-8425-BCC282C14E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6DC4EDEF-8362-4ED0-A47D-51490870764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学校施設】&#10;一人当たり面積グラフ枠">
          <a:extLst>
            <a:ext uri="{FF2B5EF4-FFF2-40B4-BE49-F238E27FC236}">
              <a16:creationId xmlns:a16="http://schemas.microsoft.com/office/drawing/2014/main" id="{E317175D-A6A3-480E-BE2E-4D667975AB9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674" name="直線コネクタ 673">
          <a:extLst>
            <a:ext uri="{FF2B5EF4-FFF2-40B4-BE49-F238E27FC236}">
              <a16:creationId xmlns:a16="http://schemas.microsoft.com/office/drawing/2014/main" id="{1159AD87-EB13-47E3-973B-6BEBBB7EA861}"/>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675" name="【学校施設】&#10;一人当たり面積最小値テキスト">
          <a:extLst>
            <a:ext uri="{FF2B5EF4-FFF2-40B4-BE49-F238E27FC236}">
              <a16:creationId xmlns:a16="http://schemas.microsoft.com/office/drawing/2014/main" id="{FE194D14-E996-4A59-B6B5-E243AA08374F}"/>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676" name="直線コネクタ 675">
          <a:extLst>
            <a:ext uri="{FF2B5EF4-FFF2-40B4-BE49-F238E27FC236}">
              <a16:creationId xmlns:a16="http://schemas.microsoft.com/office/drawing/2014/main" id="{747ACF40-216F-459E-AF37-7576257D1E83}"/>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677" name="【学校施設】&#10;一人当たり面積最大値テキスト">
          <a:extLst>
            <a:ext uri="{FF2B5EF4-FFF2-40B4-BE49-F238E27FC236}">
              <a16:creationId xmlns:a16="http://schemas.microsoft.com/office/drawing/2014/main" id="{0C84E344-659F-4043-AC7E-E3D1FB6C01D2}"/>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678" name="直線コネクタ 677">
          <a:extLst>
            <a:ext uri="{FF2B5EF4-FFF2-40B4-BE49-F238E27FC236}">
              <a16:creationId xmlns:a16="http://schemas.microsoft.com/office/drawing/2014/main" id="{4FED84D0-5AB8-4990-A498-599D372183A7}"/>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679" name="【学校施設】&#10;一人当たり面積平均値テキスト">
          <a:extLst>
            <a:ext uri="{FF2B5EF4-FFF2-40B4-BE49-F238E27FC236}">
              <a16:creationId xmlns:a16="http://schemas.microsoft.com/office/drawing/2014/main" id="{F514780A-622A-46CC-9610-8BDF304A9E82}"/>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680" name="フローチャート: 判断 679">
          <a:extLst>
            <a:ext uri="{FF2B5EF4-FFF2-40B4-BE49-F238E27FC236}">
              <a16:creationId xmlns:a16="http://schemas.microsoft.com/office/drawing/2014/main" id="{99A280A1-0A0D-47C1-93F8-7777CD4624BD}"/>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681" name="フローチャート: 判断 680">
          <a:extLst>
            <a:ext uri="{FF2B5EF4-FFF2-40B4-BE49-F238E27FC236}">
              <a16:creationId xmlns:a16="http://schemas.microsoft.com/office/drawing/2014/main" id="{0838EB81-7024-4023-9F02-BC609321D37B}"/>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682" name="フローチャート: 判断 681">
          <a:extLst>
            <a:ext uri="{FF2B5EF4-FFF2-40B4-BE49-F238E27FC236}">
              <a16:creationId xmlns:a16="http://schemas.microsoft.com/office/drawing/2014/main" id="{52FC4DB6-1D62-41E0-8425-8997F41DA74A}"/>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683" name="フローチャート: 判断 682">
          <a:extLst>
            <a:ext uri="{FF2B5EF4-FFF2-40B4-BE49-F238E27FC236}">
              <a16:creationId xmlns:a16="http://schemas.microsoft.com/office/drawing/2014/main" id="{F7E73158-496A-4C17-94B6-097292D0F4EE}"/>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84" name="フローチャート: 判断 683">
          <a:extLst>
            <a:ext uri="{FF2B5EF4-FFF2-40B4-BE49-F238E27FC236}">
              <a16:creationId xmlns:a16="http://schemas.microsoft.com/office/drawing/2014/main" id="{1B724AEB-B6CA-43E8-B08D-F0F95BD87422}"/>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945C559B-CABD-4078-8A3A-CD5CE2D9F7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843EE903-A457-4516-89BF-43EBAE75B8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8A218969-7083-45E9-86AA-8612302FF5F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A75FDDA1-3AED-46E3-9BF9-772D0E366A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4EA5AEB7-83A4-4D1D-B124-9299C01D39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74016</xdr:rowOff>
    </xdr:from>
    <xdr:to>
      <xdr:col>116</xdr:col>
      <xdr:colOff>114300</xdr:colOff>
      <xdr:row>63</xdr:row>
      <xdr:rowOff>4166</xdr:rowOff>
    </xdr:to>
    <xdr:sp macro="" textlink="">
      <xdr:nvSpPr>
        <xdr:cNvPr id="690" name="楕円 689">
          <a:extLst>
            <a:ext uri="{FF2B5EF4-FFF2-40B4-BE49-F238E27FC236}">
              <a16:creationId xmlns:a16="http://schemas.microsoft.com/office/drawing/2014/main" id="{2C0B5A9F-4CA4-45D2-9FBB-4C104B72A2E8}"/>
            </a:ext>
          </a:extLst>
        </xdr:cNvPr>
        <xdr:cNvSpPr/>
      </xdr:nvSpPr>
      <xdr:spPr>
        <a:xfrm>
          <a:off x="22110700" y="107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52443</xdr:rowOff>
    </xdr:from>
    <xdr:ext cx="469744" cy="259045"/>
    <xdr:sp macro="" textlink="">
      <xdr:nvSpPr>
        <xdr:cNvPr id="691" name="【学校施設】&#10;一人当たり面積該当値テキスト">
          <a:extLst>
            <a:ext uri="{FF2B5EF4-FFF2-40B4-BE49-F238E27FC236}">
              <a16:creationId xmlns:a16="http://schemas.microsoft.com/office/drawing/2014/main" id="{B62DA3B1-EE10-40FE-92CB-FAFE674728E5}"/>
            </a:ext>
          </a:extLst>
        </xdr:cNvPr>
        <xdr:cNvSpPr txBox="1"/>
      </xdr:nvSpPr>
      <xdr:spPr>
        <a:xfrm>
          <a:off x="22199600"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74016</xdr:rowOff>
    </xdr:from>
    <xdr:to>
      <xdr:col>112</xdr:col>
      <xdr:colOff>38100</xdr:colOff>
      <xdr:row>63</xdr:row>
      <xdr:rowOff>4166</xdr:rowOff>
    </xdr:to>
    <xdr:sp macro="" textlink="">
      <xdr:nvSpPr>
        <xdr:cNvPr id="692" name="楕円 691">
          <a:extLst>
            <a:ext uri="{FF2B5EF4-FFF2-40B4-BE49-F238E27FC236}">
              <a16:creationId xmlns:a16="http://schemas.microsoft.com/office/drawing/2014/main" id="{8125AD2C-5F48-4C0A-8F28-AE864D16194C}"/>
            </a:ext>
          </a:extLst>
        </xdr:cNvPr>
        <xdr:cNvSpPr/>
      </xdr:nvSpPr>
      <xdr:spPr>
        <a:xfrm>
          <a:off x="21272500" y="107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124816</xdr:rowOff>
    </xdr:from>
    <xdr:to>
      <xdr:col>116</xdr:col>
      <xdr:colOff>63500</xdr:colOff>
      <xdr:row>62</xdr:row>
      <xdr:rowOff>124816</xdr:rowOff>
    </xdr:to>
    <xdr:cxnSp macro="">
      <xdr:nvCxnSpPr>
        <xdr:cNvPr id="693" name="直線コネクタ 692">
          <a:extLst>
            <a:ext uri="{FF2B5EF4-FFF2-40B4-BE49-F238E27FC236}">
              <a16:creationId xmlns:a16="http://schemas.microsoft.com/office/drawing/2014/main" id="{4B2C2A1A-E74A-4CC2-B510-A4F99BEC9F5C}"/>
            </a:ext>
          </a:extLst>
        </xdr:cNvPr>
        <xdr:cNvCxnSpPr/>
      </xdr:nvCxnSpPr>
      <xdr:spPr>
        <a:xfrm>
          <a:off x="21323300" y="107547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694" name="楕円 693">
          <a:extLst>
            <a:ext uri="{FF2B5EF4-FFF2-40B4-BE49-F238E27FC236}">
              <a16:creationId xmlns:a16="http://schemas.microsoft.com/office/drawing/2014/main" id="{8A375102-12FE-4B93-9BFA-8E4C206DB461}"/>
            </a:ext>
          </a:extLst>
        </xdr:cNvPr>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124816</xdr:rowOff>
    </xdr:from>
    <xdr:to>
      <xdr:col>111</xdr:col>
      <xdr:colOff>177800</xdr:colOff>
      <xdr:row>62</xdr:row>
      <xdr:rowOff>128016</xdr:rowOff>
    </xdr:to>
    <xdr:cxnSp macro="">
      <xdr:nvCxnSpPr>
        <xdr:cNvPr id="695" name="直線コネクタ 694">
          <a:extLst>
            <a:ext uri="{FF2B5EF4-FFF2-40B4-BE49-F238E27FC236}">
              <a16:creationId xmlns:a16="http://schemas.microsoft.com/office/drawing/2014/main" id="{6DCFF62E-692B-40A8-9F83-B5438D3E85D8}"/>
            </a:ext>
          </a:extLst>
        </xdr:cNvPr>
        <xdr:cNvCxnSpPr/>
      </xdr:nvCxnSpPr>
      <xdr:spPr>
        <a:xfrm flipV="1">
          <a:off x="20434300" y="1075471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37897</xdr:rowOff>
    </xdr:from>
    <xdr:to>
      <xdr:col>102</xdr:col>
      <xdr:colOff>165100</xdr:colOff>
      <xdr:row>62</xdr:row>
      <xdr:rowOff>139497</xdr:rowOff>
    </xdr:to>
    <xdr:sp macro="" textlink="">
      <xdr:nvSpPr>
        <xdr:cNvPr id="696" name="楕円 695">
          <a:extLst>
            <a:ext uri="{FF2B5EF4-FFF2-40B4-BE49-F238E27FC236}">
              <a16:creationId xmlns:a16="http://schemas.microsoft.com/office/drawing/2014/main" id="{71C67984-7CD0-4689-AEEA-E35D878CD27B}"/>
            </a:ext>
          </a:extLst>
        </xdr:cNvPr>
        <xdr:cNvSpPr/>
      </xdr:nvSpPr>
      <xdr:spPr>
        <a:xfrm>
          <a:off x="19494500" y="106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88697</xdr:rowOff>
    </xdr:from>
    <xdr:to>
      <xdr:col>107</xdr:col>
      <xdr:colOff>50800</xdr:colOff>
      <xdr:row>62</xdr:row>
      <xdr:rowOff>128016</xdr:rowOff>
    </xdr:to>
    <xdr:cxnSp macro="">
      <xdr:nvCxnSpPr>
        <xdr:cNvPr id="697" name="直線コネクタ 696">
          <a:extLst>
            <a:ext uri="{FF2B5EF4-FFF2-40B4-BE49-F238E27FC236}">
              <a16:creationId xmlns:a16="http://schemas.microsoft.com/office/drawing/2014/main" id="{B3036A3E-5556-45F6-A19A-977393E340BB}"/>
            </a:ext>
          </a:extLst>
        </xdr:cNvPr>
        <xdr:cNvCxnSpPr/>
      </xdr:nvCxnSpPr>
      <xdr:spPr>
        <a:xfrm>
          <a:off x="19545300" y="10718597"/>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698" name="楕円 697">
          <a:extLst>
            <a:ext uri="{FF2B5EF4-FFF2-40B4-BE49-F238E27FC236}">
              <a16:creationId xmlns:a16="http://schemas.microsoft.com/office/drawing/2014/main" id="{C837A99D-6858-428B-ABAA-F7FA8B3569DB}"/>
            </a:ext>
          </a:extLst>
        </xdr:cNvPr>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88697</xdr:rowOff>
    </xdr:from>
    <xdr:to>
      <xdr:col>102</xdr:col>
      <xdr:colOff>114300</xdr:colOff>
      <xdr:row>62</xdr:row>
      <xdr:rowOff>102870</xdr:rowOff>
    </xdr:to>
    <xdr:cxnSp macro="">
      <xdr:nvCxnSpPr>
        <xdr:cNvPr id="699" name="直線コネクタ 698">
          <a:extLst>
            <a:ext uri="{FF2B5EF4-FFF2-40B4-BE49-F238E27FC236}">
              <a16:creationId xmlns:a16="http://schemas.microsoft.com/office/drawing/2014/main" id="{3739B278-C80D-4FC2-B25C-9AB0E9909C4E}"/>
            </a:ext>
          </a:extLst>
        </xdr:cNvPr>
        <xdr:cNvCxnSpPr/>
      </xdr:nvCxnSpPr>
      <xdr:spPr>
        <a:xfrm flipV="1">
          <a:off x="18656300" y="1071859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700" name="n_1aveValue【学校施設】&#10;一人当たり面積">
          <a:extLst>
            <a:ext uri="{FF2B5EF4-FFF2-40B4-BE49-F238E27FC236}">
              <a16:creationId xmlns:a16="http://schemas.microsoft.com/office/drawing/2014/main" id="{E184BAC0-307C-459D-9B54-DF9CFE0C603D}"/>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701" name="n_2aveValue【学校施設】&#10;一人当たり面積">
          <a:extLst>
            <a:ext uri="{FF2B5EF4-FFF2-40B4-BE49-F238E27FC236}">
              <a16:creationId xmlns:a16="http://schemas.microsoft.com/office/drawing/2014/main" id="{D866EE6C-D1DA-4516-BF44-9D424E55673E}"/>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702" name="n_3aveValue【学校施設】&#10;一人当たり面積">
          <a:extLst>
            <a:ext uri="{FF2B5EF4-FFF2-40B4-BE49-F238E27FC236}">
              <a16:creationId xmlns:a16="http://schemas.microsoft.com/office/drawing/2014/main" id="{264A34B7-36AC-48E4-A0B4-7D212F6304D2}"/>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703" name="n_4aveValue【学校施設】&#10;一人当たり面積">
          <a:extLst>
            <a:ext uri="{FF2B5EF4-FFF2-40B4-BE49-F238E27FC236}">
              <a16:creationId xmlns:a16="http://schemas.microsoft.com/office/drawing/2014/main" id="{E48EFF10-80FC-4BC2-BB55-71FDC4C020D5}"/>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166743</xdr:rowOff>
    </xdr:from>
    <xdr:ext cx="469744" cy="259045"/>
    <xdr:sp macro="" textlink="">
      <xdr:nvSpPr>
        <xdr:cNvPr id="704" name="n_1mainValue【学校施設】&#10;一人当たり面積">
          <a:extLst>
            <a:ext uri="{FF2B5EF4-FFF2-40B4-BE49-F238E27FC236}">
              <a16:creationId xmlns:a16="http://schemas.microsoft.com/office/drawing/2014/main" id="{59B4AC9B-17F5-478D-BB9F-492E74034BF8}"/>
            </a:ext>
          </a:extLst>
        </xdr:cNvPr>
        <xdr:cNvSpPr txBox="1"/>
      </xdr:nvSpPr>
      <xdr:spPr>
        <a:xfrm>
          <a:off x="21075727" y="107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705" name="n_2mainValue【学校施設】&#10;一人当たり面積">
          <a:extLst>
            <a:ext uri="{FF2B5EF4-FFF2-40B4-BE49-F238E27FC236}">
              <a16:creationId xmlns:a16="http://schemas.microsoft.com/office/drawing/2014/main" id="{3E7E10F6-4CAB-47A2-A70E-9C6DC54DDB14}"/>
            </a:ext>
          </a:extLst>
        </xdr:cNvPr>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156024</xdr:rowOff>
    </xdr:from>
    <xdr:ext cx="469744" cy="259045"/>
    <xdr:sp macro="" textlink="">
      <xdr:nvSpPr>
        <xdr:cNvPr id="706" name="n_3mainValue【学校施設】&#10;一人当たり面積">
          <a:extLst>
            <a:ext uri="{FF2B5EF4-FFF2-40B4-BE49-F238E27FC236}">
              <a16:creationId xmlns:a16="http://schemas.microsoft.com/office/drawing/2014/main" id="{BE452C40-72E1-4ED9-BD15-B6BCCB419AD7}"/>
            </a:ext>
          </a:extLst>
        </xdr:cNvPr>
        <xdr:cNvSpPr txBox="1"/>
      </xdr:nvSpPr>
      <xdr:spPr>
        <a:xfrm>
          <a:off x="19310427" y="104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170197</xdr:rowOff>
    </xdr:from>
    <xdr:ext cx="469744" cy="259045"/>
    <xdr:sp macro="" textlink="">
      <xdr:nvSpPr>
        <xdr:cNvPr id="707" name="n_4mainValue【学校施設】&#10;一人当たり面積">
          <a:extLst>
            <a:ext uri="{FF2B5EF4-FFF2-40B4-BE49-F238E27FC236}">
              <a16:creationId xmlns:a16="http://schemas.microsoft.com/office/drawing/2014/main" id="{06F9287B-CE26-4FB4-8134-F746817E75BD}"/>
            </a:ext>
          </a:extLst>
        </xdr:cNvPr>
        <xdr:cNvSpPr txBox="1"/>
      </xdr:nvSpPr>
      <xdr:spPr>
        <a:xfrm>
          <a:off x="18421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BB423799-CC4A-477E-9DDD-B32D258D23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2AC467FD-068C-4722-BA33-096BADA59B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E35C4CD2-0D94-421F-BD4E-5915B5999CC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96EE0D2A-6E0D-477B-B03A-475145EADC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ED80CC3F-FA5F-4313-8E59-5693678B1B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6C75A163-F4E9-41EF-B125-C976AE17A58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56DFC612-846E-4176-9A56-96256D9373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622FFCDC-6BA7-4FFD-89D0-67C42DCDCA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4149F403-7177-4768-8CE9-703B40D485E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756C4C46-3CA4-4F46-ABFC-3318564F870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1C768910-399F-476C-A98E-9B5ACE7266B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a:extLst>
            <a:ext uri="{FF2B5EF4-FFF2-40B4-BE49-F238E27FC236}">
              <a16:creationId xmlns:a16="http://schemas.microsoft.com/office/drawing/2014/main" id="{A41A1FAE-5CFC-4BB9-BBAD-9074F23536D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id="{1950921F-8CA2-4580-AB64-BBA6AB06661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a:extLst>
            <a:ext uri="{FF2B5EF4-FFF2-40B4-BE49-F238E27FC236}">
              <a16:creationId xmlns:a16="http://schemas.microsoft.com/office/drawing/2014/main" id="{0C08D691-F6F4-4BC5-901A-EEE75E1A587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a:extLst>
            <a:ext uri="{FF2B5EF4-FFF2-40B4-BE49-F238E27FC236}">
              <a16:creationId xmlns:a16="http://schemas.microsoft.com/office/drawing/2014/main" id="{5F99923D-7A32-41D2-AACF-531E01929AC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a:extLst>
            <a:ext uri="{FF2B5EF4-FFF2-40B4-BE49-F238E27FC236}">
              <a16:creationId xmlns:a16="http://schemas.microsoft.com/office/drawing/2014/main" id="{62A2A534-B470-4B0C-AA11-EFBEA1B62E5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a:extLst>
            <a:ext uri="{FF2B5EF4-FFF2-40B4-BE49-F238E27FC236}">
              <a16:creationId xmlns:a16="http://schemas.microsoft.com/office/drawing/2014/main" id="{0762A24E-4D11-4823-BBED-E6B7CB7ECE5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a:extLst>
            <a:ext uri="{FF2B5EF4-FFF2-40B4-BE49-F238E27FC236}">
              <a16:creationId xmlns:a16="http://schemas.microsoft.com/office/drawing/2014/main" id="{4A3A6060-05D5-4749-8641-4E9CAA3A4A2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a:extLst>
            <a:ext uri="{FF2B5EF4-FFF2-40B4-BE49-F238E27FC236}">
              <a16:creationId xmlns:a16="http://schemas.microsoft.com/office/drawing/2014/main" id="{46CF722D-8F70-4165-B267-56D95F4A139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a:extLst>
            <a:ext uri="{FF2B5EF4-FFF2-40B4-BE49-F238E27FC236}">
              <a16:creationId xmlns:a16="http://schemas.microsoft.com/office/drawing/2014/main" id="{63C13F04-0CB3-47F2-9141-2E777C7C688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a:extLst>
            <a:ext uri="{FF2B5EF4-FFF2-40B4-BE49-F238E27FC236}">
              <a16:creationId xmlns:a16="http://schemas.microsoft.com/office/drawing/2014/main" id="{4F6E1B70-6350-4C62-9D41-88BC4998DF6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a:extLst>
            <a:ext uri="{FF2B5EF4-FFF2-40B4-BE49-F238E27FC236}">
              <a16:creationId xmlns:a16="http://schemas.microsoft.com/office/drawing/2014/main" id="{5421CF76-B390-41CE-9BBA-4A2B6484A20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a:extLst>
            <a:ext uri="{FF2B5EF4-FFF2-40B4-BE49-F238E27FC236}">
              <a16:creationId xmlns:a16="http://schemas.microsoft.com/office/drawing/2014/main" id="{69E207E2-056F-4646-BD2E-CA1440DC7E6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9DAC1C42-BD4F-47F1-936F-817CDA5810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児童館】&#10;有形固定資産減価償却率グラフ枠">
          <a:extLst>
            <a:ext uri="{FF2B5EF4-FFF2-40B4-BE49-F238E27FC236}">
              <a16:creationId xmlns:a16="http://schemas.microsoft.com/office/drawing/2014/main" id="{264CC2BB-84F4-481D-92D2-5296F89D38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33" name="直線コネクタ 732">
          <a:extLst>
            <a:ext uri="{FF2B5EF4-FFF2-40B4-BE49-F238E27FC236}">
              <a16:creationId xmlns:a16="http://schemas.microsoft.com/office/drawing/2014/main" id="{3A2FD8A3-75FE-4597-B988-FDA6DD097C77}"/>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4" name="【児童館】&#10;有形固定資産減価償却率最小値テキスト">
          <a:extLst>
            <a:ext uri="{FF2B5EF4-FFF2-40B4-BE49-F238E27FC236}">
              <a16:creationId xmlns:a16="http://schemas.microsoft.com/office/drawing/2014/main" id="{54275C8B-1D48-481A-A6E0-037E75F9385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5" name="直線コネクタ 734">
          <a:extLst>
            <a:ext uri="{FF2B5EF4-FFF2-40B4-BE49-F238E27FC236}">
              <a16:creationId xmlns:a16="http://schemas.microsoft.com/office/drawing/2014/main" id="{BFF1BF2B-9005-490A-B316-E24EAE9B28B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36" name="【児童館】&#10;有形固定資産減価償却率最大値テキスト">
          <a:extLst>
            <a:ext uri="{FF2B5EF4-FFF2-40B4-BE49-F238E27FC236}">
              <a16:creationId xmlns:a16="http://schemas.microsoft.com/office/drawing/2014/main" id="{877FE646-23D4-4480-94F1-33838EE95224}"/>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37" name="直線コネクタ 736">
          <a:extLst>
            <a:ext uri="{FF2B5EF4-FFF2-40B4-BE49-F238E27FC236}">
              <a16:creationId xmlns:a16="http://schemas.microsoft.com/office/drawing/2014/main" id="{D8CA161D-8039-462D-8CFC-A27842F2BAC2}"/>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738" name="【児童館】&#10;有形固定資産減価償却率平均値テキスト">
          <a:extLst>
            <a:ext uri="{FF2B5EF4-FFF2-40B4-BE49-F238E27FC236}">
              <a16:creationId xmlns:a16="http://schemas.microsoft.com/office/drawing/2014/main" id="{94E58244-446B-49B5-9A9C-4519FAED36BA}"/>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39" name="フローチャート: 判断 738">
          <a:extLst>
            <a:ext uri="{FF2B5EF4-FFF2-40B4-BE49-F238E27FC236}">
              <a16:creationId xmlns:a16="http://schemas.microsoft.com/office/drawing/2014/main" id="{0F3B60E8-0591-428B-8624-9EB2241EF9D7}"/>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740" name="フローチャート: 判断 739">
          <a:extLst>
            <a:ext uri="{FF2B5EF4-FFF2-40B4-BE49-F238E27FC236}">
              <a16:creationId xmlns:a16="http://schemas.microsoft.com/office/drawing/2014/main" id="{385A780E-BBFD-4269-A10B-B8EDB55B5C32}"/>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741" name="フローチャート: 判断 740">
          <a:extLst>
            <a:ext uri="{FF2B5EF4-FFF2-40B4-BE49-F238E27FC236}">
              <a16:creationId xmlns:a16="http://schemas.microsoft.com/office/drawing/2014/main" id="{C2982E62-E37B-4952-B75A-82CEF3759A83}"/>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742" name="フローチャート: 判断 741">
          <a:extLst>
            <a:ext uri="{FF2B5EF4-FFF2-40B4-BE49-F238E27FC236}">
              <a16:creationId xmlns:a16="http://schemas.microsoft.com/office/drawing/2014/main" id="{4CE12A49-C300-4E0A-A7DC-F100FAEA4918}"/>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743" name="フローチャート: 判断 742">
          <a:extLst>
            <a:ext uri="{FF2B5EF4-FFF2-40B4-BE49-F238E27FC236}">
              <a16:creationId xmlns:a16="http://schemas.microsoft.com/office/drawing/2014/main" id="{DD2696DA-D8F8-4989-8709-632A21A28F79}"/>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1B9C1E5A-7D21-4CD3-A3FD-CE95E50972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F1C03DC2-51CD-45DA-8C09-4427BB4FE2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5CF7B274-92C9-433D-ACAF-97793C8BCA0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E85B473-7ED0-44C2-9055-927EE68DFB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538B7DF5-CAEA-4401-AC69-B89E88D122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749" name="楕円 748">
          <a:extLst>
            <a:ext uri="{FF2B5EF4-FFF2-40B4-BE49-F238E27FC236}">
              <a16:creationId xmlns:a16="http://schemas.microsoft.com/office/drawing/2014/main" id="{4935D6F6-4E02-4281-8F39-1B4004A69E0E}"/>
            </a:ext>
          </a:extLst>
        </xdr:cNvPr>
        <xdr:cNvSpPr/>
      </xdr:nvSpPr>
      <xdr:spPr>
        <a:xfrm>
          <a:off x="16268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157134</xdr:rowOff>
    </xdr:from>
    <xdr:ext cx="405111" cy="259045"/>
    <xdr:sp macro="" textlink="">
      <xdr:nvSpPr>
        <xdr:cNvPr id="750" name="【児童館】&#10;有形固定資産減価償却率該当値テキスト">
          <a:extLst>
            <a:ext uri="{FF2B5EF4-FFF2-40B4-BE49-F238E27FC236}">
              <a16:creationId xmlns:a16="http://schemas.microsoft.com/office/drawing/2014/main" id="{C51A79A0-D47F-459E-B2B2-C73AFB3CCAE3}"/>
            </a:ext>
          </a:extLst>
        </xdr:cNvPr>
        <xdr:cNvSpPr txBox="1"/>
      </xdr:nvSpPr>
      <xdr:spPr>
        <a:xfrm>
          <a:off x="16357600" y="1370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751" name="楕円 750">
          <a:extLst>
            <a:ext uri="{FF2B5EF4-FFF2-40B4-BE49-F238E27FC236}">
              <a16:creationId xmlns:a16="http://schemas.microsoft.com/office/drawing/2014/main" id="{37CA5501-B033-4BA4-87DC-4A9E3AF7C8D0}"/>
            </a:ext>
          </a:extLst>
        </xdr:cNvPr>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13607</xdr:rowOff>
    </xdr:to>
    <xdr:cxnSp macro="">
      <xdr:nvCxnSpPr>
        <xdr:cNvPr id="752" name="直線コネクタ 751">
          <a:extLst>
            <a:ext uri="{FF2B5EF4-FFF2-40B4-BE49-F238E27FC236}">
              <a16:creationId xmlns:a16="http://schemas.microsoft.com/office/drawing/2014/main" id="{8BBFF200-6401-4BF2-AF2B-6466CCFD888C}"/>
            </a:ext>
          </a:extLst>
        </xdr:cNvPr>
        <xdr:cNvCxnSpPr/>
      </xdr:nvCxnSpPr>
      <xdr:spPr>
        <a:xfrm>
          <a:off x="15481300" y="1386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753" name="楕円 752">
          <a:extLst>
            <a:ext uri="{FF2B5EF4-FFF2-40B4-BE49-F238E27FC236}">
              <a16:creationId xmlns:a16="http://schemas.microsoft.com/office/drawing/2014/main" id="{019BF3DA-0431-4133-9F2A-337AD3969045}"/>
            </a:ext>
          </a:extLst>
        </xdr:cNvPr>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80</xdr:row>
      <xdr:rowOff>152400</xdr:rowOff>
    </xdr:to>
    <xdr:cxnSp macro="">
      <xdr:nvCxnSpPr>
        <xdr:cNvPr id="754" name="直線コネクタ 753">
          <a:extLst>
            <a:ext uri="{FF2B5EF4-FFF2-40B4-BE49-F238E27FC236}">
              <a16:creationId xmlns:a16="http://schemas.microsoft.com/office/drawing/2014/main" id="{7579AC26-6167-4ABE-9431-090C622AEBCF}"/>
            </a:ext>
          </a:extLst>
        </xdr:cNvPr>
        <xdr:cNvCxnSpPr/>
      </xdr:nvCxnSpPr>
      <xdr:spPr>
        <a:xfrm>
          <a:off x="14592300" y="1383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36286</xdr:rowOff>
    </xdr:from>
    <xdr:to>
      <xdr:col>72</xdr:col>
      <xdr:colOff>38100</xdr:colOff>
      <xdr:row>80</xdr:row>
      <xdr:rowOff>137886</xdr:rowOff>
    </xdr:to>
    <xdr:sp macro="" textlink="">
      <xdr:nvSpPr>
        <xdr:cNvPr id="755" name="楕円 754">
          <a:extLst>
            <a:ext uri="{FF2B5EF4-FFF2-40B4-BE49-F238E27FC236}">
              <a16:creationId xmlns:a16="http://schemas.microsoft.com/office/drawing/2014/main" id="{D4F552DA-0073-4926-B48B-E5AFCECCF8D3}"/>
            </a:ext>
          </a:extLst>
        </xdr:cNvPr>
        <xdr:cNvSpPr/>
      </xdr:nvSpPr>
      <xdr:spPr>
        <a:xfrm>
          <a:off x="1365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87086</xdr:rowOff>
    </xdr:from>
    <xdr:to>
      <xdr:col>76</xdr:col>
      <xdr:colOff>114300</xdr:colOff>
      <xdr:row>80</xdr:row>
      <xdr:rowOff>119743</xdr:rowOff>
    </xdr:to>
    <xdr:cxnSp macro="">
      <xdr:nvCxnSpPr>
        <xdr:cNvPr id="756" name="直線コネクタ 755">
          <a:extLst>
            <a:ext uri="{FF2B5EF4-FFF2-40B4-BE49-F238E27FC236}">
              <a16:creationId xmlns:a16="http://schemas.microsoft.com/office/drawing/2014/main" id="{69599F9A-6469-46BF-8591-41F0F5878340}"/>
            </a:ext>
          </a:extLst>
        </xdr:cNvPr>
        <xdr:cNvCxnSpPr/>
      </xdr:nvCxnSpPr>
      <xdr:spPr>
        <a:xfrm>
          <a:off x="13703300" y="1380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3629</xdr:rowOff>
    </xdr:from>
    <xdr:to>
      <xdr:col>67</xdr:col>
      <xdr:colOff>101600</xdr:colOff>
      <xdr:row>80</xdr:row>
      <xdr:rowOff>105229</xdr:rowOff>
    </xdr:to>
    <xdr:sp macro="" textlink="">
      <xdr:nvSpPr>
        <xdr:cNvPr id="757" name="楕円 756">
          <a:extLst>
            <a:ext uri="{FF2B5EF4-FFF2-40B4-BE49-F238E27FC236}">
              <a16:creationId xmlns:a16="http://schemas.microsoft.com/office/drawing/2014/main" id="{E00E17A9-A7A9-4B0D-ADCF-632672F5441D}"/>
            </a:ext>
          </a:extLst>
        </xdr:cNvPr>
        <xdr:cNvSpPr/>
      </xdr:nvSpPr>
      <xdr:spPr>
        <a:xfrm>
          <a:off x="12763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54429</xdr:rowOff>
    </xdr:from>
    <xdr:to>
      <xdr:col>71</xdr:col>
      <xdr:colOff>177800</xdr:colOff>
      <xdr:row>80</xdr:row>
      <xdr:rowOff>87086</xdr:rowOff>
    </xdr:to>
    <xdr:cxnSp macro="">
      <xdr:nvCxnSpPr>
        <xdr:cNvPr id="758" name="直線コネクタ 757">
          <a:extLst>
            <a:ext uri="{FF2B5EF4-FFF2-40B4-BE49-F238E27FC236}">
              <a16:creationId xmlns:a16="http://schemas.microsoft.com/office/drawing/2014/main" id="{2DF0C55A-E48D-4AA6-B01D-3DC2D045120B}"/>
            </a:ext>
          </a:extLst>
        </xdr:cNvPr>
        <xdr:cNvCxnSpPr/>
      </xdr:nvCxnSpPr>
      <xdr:spPr>
        <a:xfrm>
          <a:off x="12814300" y="1377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759" name="n_1aveValue【児童館】&#10;有形固定資産減価償却率">
          <a:extLst>
            <a:ext uri="{FF2B5EF4-FFF2-40B4-BE49-F238E27FC236}">
              <a16:creationId xmlns:a16="http://schemas.microsoft.com/office/drawing/2014/main" id="{235D53F6-B63D-456F-87C9-74D4EEAB9449}"/>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760" name="n_2aveValue【児童館】&#10;有形固定資産減価償却率">
          <a:extLst>
            <a:ext uri="{FF2B5EF4-FFF2-40B4-BE49-F238E27FC236}">
              <a16:creationId xmlns:a16="http://schemas.microsoft.com/office/drawing/2014/main" id="{46796FFC-AC53-49F9-9EBA-AD028DCCE501}"/>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761" name="n_3aveValue【児童館】&#10;有形固定資産減価償却率">
          <a:extLst>
            <a:ext uri="{FF2B5EF4-FFF2-40B4-BE49-F238E27FC236}">
              <a16:creationId xmlns:a16="http://schemas.microsoft.com/office/drawing/2014/main" id="{59FD6502-C3C7-4627-A3DA-8C53CCF5E856}"/>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762" name="n_4aveValue【児童館】&#10;有形固定資産減価償却率">
          <a:extLst>
            <a:ext uri="{FF2B5EF4-FFF2-40B4-BE49-F238E27FC236}">
              <a16:creationId xmlns:a16="http://schemas.microsoft.com/office/drawing/2014/main" id="{1F643EAF-49E4-4C81-AA7F-BB6D896C85BD}"/>
            </a:ext>
          </a:extLst>
        </xdr:cNvPr>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763" name="n_1mainValue【児童館】&#10;有形固定資産減価償却率">
          <a:extLst>
            <a:ext uri="{FF2B5EF4-FFF2-40B4-BE49-F238E27FC236}">
              <a16:creationId xmlns:a16="http://schemas.microsoft.com/office/drawing/2014/main" id="{CC003CEC-88CF-4F45-A906-75F4F4DE0C88}"/>
            </a:ext>
          </a:extLst>
        </xdr:cNvPr>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764" name="n_2mainValue【児童館】&#10;有形固定資産減価償却率">
          <a:extLst>
            <a:ext uri="{FF2B5EF4-FFF2-40B4-BE49-F238E27FC236}">
              <a16:creationId xmlns:a16="http://schemas.microsoft.com/office/drawing/2014/main" id="{C03721B3-3077-4B06-ABD5-FC8D02DED1A7}"/>
            </a:ext>
          </a:extLst>
        </xdr:cNvPr>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765" name="n_3mainValue【児童館】&#10;有形固定資産減価償却率">
          <a:extLst>
            <a:ext uri="{FF2B5EF4-FFF2-40B4-BE49-F238E27FC236}">
              <a16:creationId xmlns:a16="http://schemas.microsoft.com/office/drawing/2014/main" id="{152EF1A1-1B5E-4B9B-8013-23978075B2EB}"/>
            </a:ext>
          </a:extLst>
        </xdr:cNvPr>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121756</xdr:rowOff>
    </xdr:from>
    <xdr:ext cx="405111" cy="259045"/>
    <xdr:sp macro="" textlink="">
      <xdr:nvSpPr>
        <xdr:cNvPr id="766" name="n_4mainValue【児童館】&#10;有形固定資産減価償却率">
          <a:extLst>
            <a:ext uri="{FF2B5EF4-FFF2-40B4-BE49-F238E27FC236}">
              <a16:creationId xmlns:a16="http://schemas.microsoft.com/office/drawing/2014/main" id="{B811FF4F-3CFF-4B9D-88ED-81DDD57829FB}"/>
            </a:ext>
          </a:extLst>
        </xdr:cNvPr>
        <xdr:cNvSpPr txBox="1"/>
      </xdr:nvSpPr>
      <xdr:spPr>
        <a:xfrm>
          <a:off x="12611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id="{1E3AE94F-EA67-4CE1-84E6-F9162C3D09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a:extLst>
            <a:ext uri="{FF2B5EF4-FFF2-40B4-BE49-F238E27FC236}">
              <a16:creationId xmlns:a16="http://schemas.microsoft.com/office/drawing/2014/main" id="{0C906544-FFBF-4F13-9F55-01EEF9FCB0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a:extLst>
            <a:ext uri="{FF2B5EF4-FFF2-40B4-BE49-F238E27FC236}">
              <a16:creationId xmlns:a16="http://schemas.microsoft.com/office/drawing/2014/main" id="{C82287C9-0CF5-4A81-A146-73C2FF11AB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a:extLst>
            <a:ext uri="{FF2B5EF4-FFF2-40B4-BE49-F238E27FC236}">
              <a16:creationId xmlns:a16="http://schemas.microsoft.com/office/drawing/2014/main" id="{57F3FC14-7589-486C-A3F6-889BCFC2E8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a:extLst>
            <a:ext uri="{FF2B5EF4-FFF2-40B4-BE49-F238E27FC236}">
              <a16:creationId xmlns:a16="http://schemas.microsoft.com/office/drawing/2014/main" id="{57D7220F-6DE1-4AA1-8725-DFE77A9305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a:extLst>
            <a:ext uri="{FF2B5EF4-FFF2-40B4-BE49-F238E27FC236}">
              <a16:creationId xmlns:a16="http://schemas.microsoft.com/office/drawing/2014/main" id="{19563DA3-AC14-4ED8-A314-40FCB19E17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a:extLst>
            <a:ext uri="{FF2B5EF4-FFF2-40B4-BE49-F238E27FC236}">
              <a16:creationId xmlns:a16="http://schemas.microsoft.com/office/drawing/2014/main" id="{B9AFEF90-7855-478E-B345-A1FBB034D5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a:extLst>
            <a:ext uri="{FF2B5EF4-FFF2-40B4-BE49-F238E27FC236}">
              <a16:creationId xmlns:a16="http://schemas.microsoft.com/office/drawing/2014/main" id="{99997A6D-2D6B-4D69-8A4F-F230275E75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a:extLst>
            <a:ext uri="{FF2B5EF4-FFF2-40B4-BE49-F238E27FC236}">
              <a16:creationId xmlns:a16="http://schemas.microsoft.com/office/drawing/2014/main" id="{3BFDFDB1-4A1B-44BD-B056-25BE0EA7F4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a:extLst>
            <a:ext uri="{FF2B5EF4-FFF2-40B4-BE49-F238E27FC236}">
              <a16:creationId xmlns:a16="http://schemas.microsoft.com/office/drawing/2014/main" id="{3BBEA1FA-9084-4D88-B06A-9AC907D04A3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7" name="直線コネクタ 776">
          <a:extLst>
            <a:ext uri="{FF2B5EF4-FFF2-40B4-BE49-F238E27FC236}">
              <a16:creationId xmlns:a16="http://schemas.microsoft.com/office/drawing/2014/main" id="{28B56F93-2A70-4FB5-B513-467C2B8EE3F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8" name="テキスト ボックス 777">
          <a:extLst>
            <a:ext uri="{FF2B5EF4-FFF2-40B4-BE49-F238E27FC236}">
              <a16:creationId xmlns:a16="http://schemas.microsoft.com/office/drawing/2014/main" id="{ADE66726-2FFD-4AF8-B458-004FB2C88E2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9" name="直線コネクタ 778">
          <a:extLst>
            <a:ext uri="{FF2B5EF4-FFF2-40B4-BE49-F238E27FC236}">
              <a16:creationId xmlns:a16="http://schemas.microsoft.com/office/drawing/2014/main" id="{9F8BAA0F-7F19-46C6-B55C-F906047975A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0" name="テキスト ボックス 779">
          <a:extLst>
            <a:ext uri="{FF2B5EF4-FFF2-40B4-BE49-F238E27FC236}">
              <a16:creationId xmlns:a16="http://schemas.microsoft.com/office/drawing/2014/main" id="{B1BFC23A-E577-4DB7-861A-561A4C98DBB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a:extLst>
            <a:ext uri="{FF2B5EF4-FFF2-40B4-BE49-F238E27FC236}">
              <a16:creationId xmlns:a16="http://schemas.microsoft.com/office/drawing/2014/main" id="{384C9064-83FC-4278-B579-93BB9B6EDE7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a:extLst>
            <a:ext uri="{FF2B5EF4-FFF2-40B4-BE49-F238E27FC236}">
              <a16:creationId xmlns:a16="http://schemas.microsoft.com/office/drawing/2014/main" id="{2E6BF6DC-EB03-4ECE-8546-95C1C414890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3" name="直線コネクタ 782">
          <a:extLst>
            <a:ext uri="{FF2B5EF4-FFF2-40B4-BE49-F238E27FC236}">
              <a16:creationId xmlns:a16="http://schemas.microsoft.com/office/drawing/2014/main" id="{B51A156F-B2D2-4693-8F81-761A3CB0851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4" name="テキスト ボックス 783">
          <a:extLst>
            <a:ext uri="{FF2B5EF4-FFF2-40B4-BE49-F238E27FC236}">
              <a16:creationId xmlns:a16="http://schemas.microsoft.com/office/drawing/2014/main" id="{BC69EE8B-4ED7-4B6C-BF36-0C5A4A375F1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5" name="直線コネクタ 784">
          <a:extLst>
            <a:ext uri="{FF2B5EF4-FFF2-40B4-BE49-F238E27FC236}">
              <a16:creationId xmlns:a16="http://schemas.microsoft.com/office/drawing/2014/main" id="{BB51C590-C0A3-4CC8-A0D4-2AAD31008F5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6" name="テキスト ボックス 785">
          <a:extLst>
            <a:ext uri="{FF2B5EF4-FFF2-40B4-BE49-F238E27FC236}">
              <a16:creationId xmlns:a16="http://schemas.microsoft.com/office/drawing/2014/main" id="{87187EEF-BDE6-46A8-8235-CDB5275AFB8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id="{EA3E230A-1B95-4266-852C-45276E60FB5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id="{4252F70E-34CD-48D1-B08D-073AA5551A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児童館】&#10;一人当たり面積グラフ枠">
          <a:extLst>
            <a:ext uri="{FF2B5EF4-FFF2-40B4-BE49-F238E27FC236}">
              <a16:creationId xmlns:a16="http://schemas.microsoft.com/office/drawing/2014/main" id="{14FAE842-5F80-422B-82C8-07031FB5F9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0" name="直線コネクタ 789">
          <a:extLst>
            <a:ext uri="{FF2B5EF4-FFF2-40B4-BE49-F238E27FC236}">
              <a16:creationId xmlns:a16="http://schemas.microsoft.com/office/drawing/2014/main" id="{7CEB3097-CA63-4A14-AE3A-DBD1D07BE95F}"/>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1" name="【児童館】&#10;一人当たり面積最小値テキスト">
          <a:extLst>
            <a:ext uri="{FF2B5EF4-FFF2-40B4-BE49-F238E27FC236}">
              <a16:creationId xmlns:a16="http://schemas.microsoft.com/office/drawing/2014/main" id="{322592DF-EA9A-48E9-B912-1EB06074020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2" name="直線コネクタ 791">
          <a:extLst>
            <a:ext uri="{FF2B5EF4-FFF2-40B4-BE49-F238E27FC236}">
              <a16:creationId xmlns:a16="http://schemas.microsoft.com/office/drawing/2014/main" id="{3968D64A-B201-4DDA-A5D8-18E0A60F7B4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3" name="【児童館】&#10;一人当たり面積最大値テキスト">
          <a:extLst>
            <a:ext uri="{FF2B5EF4-FFF2-40B4-BE49-F238E27FC236}">
              <a16:creationId xmlns:a16="http://schemas.microsoft.com/office/drawing/2014/main" id="{78179117-8671-49D4-B029-D584929FCFAA}"/>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4" name="直線コネクタ 793">
          <a:extLst>
            <a:ext uri="{FF2B5EF4-FFF2-40B4-BE49-F238E27FC236}">
              <a16:creationId xmlns:a16="http://schemas.microsoft.com/office/drawing/2014/main" id="{5F39B695-4529-481E-A01D-A8AAB22C277A}"/>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95" name="【児童館】&#10;一人当たり面積平均値テキスト">
          <a:extLst>
            <a:ext uri="{FF2B5EF4-FFF2-40B4-BE49-F238E27FC236}">
              <a16:creationId xmlns:a16="http://schemas.microsoft.com/office/drawing/2014/main" id="{0F683888-A6E0-4F76-97C9-CFF4F9B3816A}"/>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96" name="フローチャート: 判断 795">
          <a:extLst>
            <a:ext uri="{FF2B5EF4-FFF2-40B4-BE49-F238E27FC236}">
              <a16:creationId xmlns:a16="http://schemas.microsoft.com/office/drawing/2014/main" id="{9E55466F-55B1-4787-A640-6CEF71561A18}"/>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97" name="フローチャート: 判断 796">
          <a:extLst>
            <a:ext uri="{FF2B5EF4-FFF2-40B4-BE49-F238E27FC236}">
              <a16:creationId xmlns:a16="http://schemas.microsoft.com/office/drawing/2014/main" id="{92BF8E62-F667-4B2D-B73E-DBC8FAE9D9B1}"/>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98" name="フローチャート: 判断 797">
          <a:extLst>
            <a:ext uri="{FF2B5EF4-FFF2-40B4-BE49-F238E27FC236}">
              <a16:creationId xmlns:a16="http://schemas.microsoft.com/office/drawing/2014/main" id="{79393AB5-AB4E-480D-B380-6A694C97ACD5}"/>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99" name="フローチャート: 判断 798">
          <a:extLst>
            <a:ext uri="{FF2B5EF4-FFF2-40B4-BE49-F238E27FC236}">
              <a16:creationId xmlns:a16="http://schemas.microsoft.com/office/drawing/2014/main" id="{09CEA16B-56BA-4F93-8696-CF36CD8D64E0}"/>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00" name="フローチャート: 判断 799">
          <a:extLst>
            <a:ext uri="{FF2B5EF4-FFF2-40B4-BE49-F238E27FC236}">
              <a16:creationId xmlns:a16="http://schemas.microsoft.com/office/drawing/2014/main" id="{5D81BD38-9E6A-4EF8-881A-EF1099850412}"/>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83863310-2F51-40C2-8679-E9CABA8301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19DB265C-9749-43A3-BE1C-C98F7CFDAC1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243C8E34-BD14-4D11-AA9E-390E3840525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8264FEB0-CB1D-4189-A078-3B74F97ACD1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F55A6E9-BE55-400E-BB55-EB501D2EF75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806" name="楕円 805">
          <a:extLst>
            <a:ext uri="{FF2B5EF4-FFF2-40B4-BE49-F238E27FC236}">
              <a16:creationId xmlns:a16="http://schemas.microsoft.com/office/drawing/2014/main" id="{5B99B18F-CD93-48F3-9A48-59477E717FA4}"/>
            </a:ext>
          </a:extLst>
        </xdr:cNvPr>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807" name="【児童館】&#10;一人当たり面積該当値テキスト">
          <a:extLst>
            <a:ext uri="{FF2B5EF4-FFF2-40B4-BE49-F238E27FC236}">
              <a16:creationId xmlns:a16="http://schemas.microsoft.com/office/drawing/2014/main" id="{54CF8C59-4EE2-43A2-9E0B-FF5167AC630B}"/>
            </a:ext>
          </a:extLst>
        </xdr:cNvPr>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808" name="楕円 807">
          <a:extLst>
            <a:ext uri="{FF2B5EF4-FFF2-40B4-BE49-F238E27FC236}">
              <a16:creationId xmlns:a16="http://schemas.microsoft.com/office/drawing/2014/main" id="{494B69B5-1411-4A4F-91DF-6AAC0F990C43}"/>
            </a:ext>
          </a:extLst>
        </xdr:cNvPr>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139700</xdr:rowOff>
    </xdr:to>
    <xdr:cxnSp macro="">
      <xdr:nvCxnSpPr>
        <xdr:cNvPr id="809" name="直線コネクタ 808">
          <a:extLst>
            <a:ext uri="{FF2B5EF4-FFF2-40B4-BE49-F238E27FC236}">
              <a16:creationId xmlns:a16="http://schemas.microsoft.com/office/drawing/2014/main" id="{14854557-3C8F-4748-81F6-4B1FE5CFA889}"/>
            </a:ext>
          </a:extLst>
        </xdr:cNvPr>
        <xdr:cNvCxnSpPr/>
      </xdr:nvCxnSpPr>
      <xdr:spPr>
        <a:xfrm>
          <a:off x="21323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810" name="楕円 809">
          <a:extLst>
            <a:ext uri="{FF2B5EF4-FFF2-40B4-BE49-F238E27FC236}">
              <a16:creationId xmlns:a16="http://schemas.microsoft.com/office/drawing/2014/main" id="{A0B35E68-FCFE-4C32-A84C-A7B4F5B96A45}"/>
            </a:ext>
          </a:extLst>
        </xdr:cNvPr>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139700</xdr:rowOff>
    </xdr:to>
    <xdr:cxnSp macro="">
      <xdr:nvCxnSpPr>
        <xdr:cNvPr id="811" name="直線コネクタ 810">
          <a:extLst>
            <a:ext uri="{FF2B5EF4-FFF2-40B4-BE49-F238E27FC236}">
              <a16:creationId xmlns:a16="http://schemas.microsoft.com/office/drawing/2014/main" id="{E559F87C-2500-456D-B3D9-2F6992AB775F}"/>
            </a:ext>
          </a:extLst>
        </xdr:cNvPr>
        <xdr:cNvCxnSpPr/>
      </xdr:nvCxnSpPr>
      <xdr:spPr>
        <a:xfrm>
          <a:off x="20434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812" name="楕円 811">
          <a:extLst>
            <a:ext uri="{FF2B5EF4-FFF2-40B4-BE49-F238E27FC236}">
              <a16:creationId xmlns:a16="http://schemas.microsoft.com/office/drawing/2014/main" id="{2C605705-4D4D-4743-ACD5-58F599910A01}"/>
            </a:ext>
          </a:extLst>
        </xdr:cNvPr>
        <xdr:cNvSpPr/>
      </xdr:nvSpPr>
      <xdr:spPr>
        <a:xfrm>
          <a:off x="19494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139700</xdr:rowOff>
    </xdr:from>
    <xdr:to>
      <xdr:col>107</xdr:col>
      <xdr:colOff>50800</xdr:colOff>
      <xdr:row>82</xdr:row>
      <xdr:rowOff>139700</xdr:rowOff>
    </xdr:to>
    <xdr:cxnSp macro="">
      <xdr:nvCxnSpPr>
        <xdr:cNvPr id="813" name="直線コネクタ 812">
          <a:extLst>
            <a:ext uri="{FF2B5EF4-FFF2-40B4-BE49-F238E27FC236}">
              <a16:creationId xmlns:a16="http://schemas.microsoft.com/office/drawing/2014/main" id="{B42C4DAF-270D-4EE5-A4F4-44AC1C6D727D}"/>
            </a:ext>
          </a:extLst>
        </xdr:cNvPr>
        <xdr:cNvCxnSpPr/>
      </xdr:nvCxnSpPr>
      <xdr:spPr>
        <a:xfrm>
          <a:off x="19545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88900</xdr:rowOff>
    </xdr:from>
    <xdr:to>
      <xdr:col>98</xdr:col>
      <xdr:colOff>38100</xdr:colOff>
      <xdr:row>83</xdr:row>
      <xdr:rowOff>19050</xdr:rowOff>
    </xdr:to>
    <xdr:sp macro="" textlink="">
      <xdr:nvSpPr>
        <xdr:cNvPr id="814" name="楕円 813">
          <a:extLst>
            <a:ext uri="{FF2B5EF4-FFF2-40B4-BE49-F238E27FC236}">
              <a16:creationId xmlns:a16="http://schemas.microsoft.com/office/drawing/2014/main" id="{5C4DC063-D56A-4E0D-9513-8FBA1CE5DC6D}"/>
            </a:ext>
          </a:extLst>
        </xdr:cNvPr>
        <xdr:cNvSpPr/>
      </xdr:nvSpPr>
      <xdr:spPr>
        <a:xfrm>
          <a:off x="18605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139700</xdr:rowOff>
    </xdr:from>
    <xdr:to>
      <xdr:col>102</xdr:col>
      <xdr:colOff>114300</xdr:colOff>
      <xdr:row>82</xdr:row>
      <xdr:rowOff>139700</xdr:rowOff>
    </xdr:to>
    <xdr:cxnSp macro="">
      <xdr:nvCxnSpPr>
        <xdr:cNvPr id="815" name="直線コネクタ 814">
          <a:extLst>
            <a:ext uri="{FF2B5EF4-FFF2-40B4-BE49-F238E27FC236}">
              <a16:creationId xmlns:a16="http://schemas.microsoft.com/office/drawing/2014/main" id="{F557D13A-2CB7-42A7-8CF5-7D237C3EF16A}"/>
            </a:ext>
          </a:extLst>
        </xdr:cNvPr>
        <xdr:cNvCxnSpPr/>
      </xdr:nvCxnSpPr>
      <xdr:spPr>
        <a:xfrm>
          <a:off x="18656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816" name="n_1aveValue【児童館】&#10;一人当たり面積">
          <a:extLst>
            <a:ext uri="{FF2B5EF4-FFF2-40B4-BE49-F238E27FC236}">
              <a16:creationId xmlns:a16="http://schemas.microsoft.com/office/drawing/2014/main" id="{D33FE3A9-B7F9-4F78-BABE-973B8965A9F4}"/>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817" name="n_2aveValue【児童館】&#10;一人当たり面積">
          <a:extLst>
            <a:ext uri="{FF2B5EF4-FFF2-40B4-BE49-F238E27FC236}">
              <a16:creationId xmlns:a16="http://schemas.microsoft.com/office/drawing/2014/main" id="{7B88313C-2D12-4673-B1A3-AE773DED09F9}"/>
            </a:ext>
          </a:extLst>
        </xdr:cNvPr>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818" name="n_3aveValue【児童館】&#10;一人当たり面積">
          <a:extLst>
            <a:ext uri="{FF2B5EF4-FFF2-40B4-BE49-F238E27FC236}">
              <a16:creationId xmlns:a16="http://schemas.microsoft.com/office/drawing/2014/main" id="{F8DA6214-4B83-48D2-AFB7-BF0756C52D96}"/>
            </a:ext>
          </a:extLst>
        </xdr:cNvPr>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19" name="n_4aveValue【児童館】&#10;一人当たり面積">
          <a:extLst>
            <a:ext uri="{FF2B5EF4-FFF2-40B4-BE49-F238E27FC236}">
              <a16:creationId xmlns:a16="http://schemas.microsoft.com/office/drawing/2014/main" id="{6E194343-8962-493B-AA36-9708657B6E98}"/>
            </a:ext>
          </a:extLst>
        </xdr:cNvPr>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820" name="n_1mainValue【児童館】&#10;一人当たり面積">
          <a:extLst>
            <a:ext uri="{FF2B5EF4-FFF2-40B4-BE49-F238E27FC236}">
              <a16:creationId xmlns:a16="http://schemas.microsoft.com/office/drawing/2014/main" id="{799E93A9-2727-4F09-A0C7-9B389C3E8ADD}"/>
            </a:ext>
          </a:extLst>
        </xdr:cNvPr>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821" name="n_2mainValue【児童館】&#10;一人当たり面積">
          <a:extLst>
            <a:ext uri="{FF2B5EF4-FFF2-40B4-BE49-F238E27FC236}">
              <a16:creationId xmlns:a16="http://schemas.microsoft.com/office/drawing/2014/main" id="{2F0258FC-51A6-4B3B-9C50-EB1AAF8034C6}"/>
            </a:ext>
          </a:extLst>
        </xdr:cNvPr>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822" name="n_3mainValue【児童館】&#10;一人当たり面積">
          <a:extLst>
            <a:ext uri="{FF2B5EF4-FFF2-40B4-BE49-F238E27FC236}">
              <a16:creationId xmlns:a16="http://schemas.microsoft.com/office/drawing/2014/main" id="{3938AEF6-4FCE-458B-B454-ED63B2E8D13D}"/>
            </a:ext>
          </a:extLst>
        </xdr:cNvPr>
        <xdr:cNvSpPr txBox="1"/>
      </xdr:nvSpPr>
      <xdr:spPr>
        <a:xfrm>
          <a:off x="19310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35577</xdr:rowOff>
    </xdr:from>
    <xdr:ext cx="469744" cy="259045"/>
    <xdr:sp macro="" textlink="">
      <xdr:nvSpPr>
        <xdr:cNvPr id="823" name="n_4mainValue【児童館】&#10;一人当たり面積">
          <a:extLst>
            <a:ext uri="{FF2B5EF4-FFF2-40B4-BE49-F238E27FC236}">
              <a16:creationId xmlns:a16="http://schemas.microsoft.com/office/drawing/2014/main" id="{E2A119D9-42A0-4420-ACBD-57C15E1DC498}"/>
            </a:ext>
          </a:extLst>
        </xdr:cNvPr>
        <xdr:cNvSpPr txBox="1"/>
      </xdr:nvSpPr>
      <xdr:spPr>
        <a:xfrm>
          <a:off x="18421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id="{F207B225-098D-49E6-8925-80C1C5E349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id="{ED10C834-8CBA-45D4-8A5C-F9187705F7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id="{F0C2C4F3-32BE-4837-9732-8E325265DAC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id="{80D118B0-1199-4478-9DE9-C0830319EE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id="{DB6339AE-9103-4CAB-91B1-46146AA7A6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id="{227C8A09-8FFE-489E-A80C-9FC33F395B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id="{7F20197B-55E9-471A-B79B-6557521287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id="{744D95FA-6BE8-4FC7-ABDD-6C01C103D8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id="{BA3E7AC1-8104-4594-9ABD-FA646481CA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id="{5C3D019B-D11F-4F23-880C-2AA3AFA3D9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id="{4F922A7C-F1A1-4A42-88CB-ECF0854FEAF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a:extLst>
            <a:ext uri="{FF2B5EF4-FFF2-40B4-BE49-F238E27FC236}">
              <a16:creationId xmlns:a16="http://schemas.microsoft.com/office/drawing/2014/main" id="{6232DDF4-7D3D-4DA1-A548-30A169E2D38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a:extLst>
            <a:ext uri="{FF2B5EF4-FFF2-40B4-BE49-F238E27FC236}">
              <a16:creationId xmlns:a16="http://schemas.microsoft.com/office/drawing/2014/main" id="{41F7F120-F8B1-453A-BD9A-62340D3E1A6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a:extLst>
            <a:ext uri="{FF2B5EF4-FFF2-40B4-BE49-F238E27FC236}">
              <a16:creationId xmlns:a16="http://schemas.microsoft.com/office/drawing/2014/main" id="{0BCE96A8-9DD8-4447-972D-6E22270B542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a:extLst>
            <a:ext uri="{FF2B5EF4-FFF2-40B4-BE49-F238E27FC236}">
              <a16:creationId xmlns:a16="http://schemas.microsoft.com/office/drawing/2014/main" id="{E13DE04E-E3C6-4975-8F74-9913720C327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a:extLst>
            <a:ext uri="{FF2B5EF4-FFF2-40B4-BE49-F238E27FC236}">
              <a16:creationId xmlns:a16="http://schemas.microsoft.com/office/drawing/2014/main" id="{A425CB85-05A0-4523-A12A-65B0A5D0A0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a:extLst>
            <a:ext uri="{FF2B5EF4-FFF2-40B4-BE49-F238E27FC236}">
              <a16:creationId xmlns:a16="http://schemas.microsoft.com/office/drawing/2014/main" id="{8D435E98-6305-4C61-A52C-61C845DB2D3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a:extLst>
            <a:ext uri="{FF2B5EF4-FFF2-40B4-BE49-F238E27FC236}">
              <a16:creationId xmlns:a16="http://schemas.microsoft.com/office/drawing/2014/main" id="{1F5496C1-DAA0-43FB-B346-C66C142E315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a:extLst>
            <a:ext uri="{FF2B5EF4-FFF2-40B4-BE49-F238E27FC236}">
              <a16:creationId xmlns:a16="http://schemas.microsoft.com/office/drawing/2014/main" id="{D0B821F4-781F-4241-A220-B18209C4B6B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a:extLst>
            <a:ext uri="{FF2B5EF4-FFF2-40B4-BE49-F238E27FC236}">
              <a16:creationId xmlns:a16="http://schemas.microsoft.com/office/drawing/2014/main" id="{ED488C4F-06DE-4888-82B3-946CE95CD9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a:extLst>
            <a:ext uri="{FF2B5EF4-FFF2-40B4-BE49-F238E27FC236}">
              <a16:creationId xmlns:a16="http://schemas.microsoft.com/office/drawing/2014/main" id="{AE217EC4-13B8-43F9-AA26-40C0B164E42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a:extLst>
            <a:ext uri="{FF2B5EF4-FFF2-40B4-BE49-F238E27FC236}">
              <a16:creationId xmlns:a16="http://schemas.microsoft.com/office/drawing/2014/main" id="{59A30FED-9F63-4136-BE17-7CA84B7B5F7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a:extLst>
            <a:ext uri="{FF2B5EF4-FFF2-40B4-BE49-F238E27FC236}">
              <a16:creationId xmlns:a16="http://schemas.microsoft.com/office/drawing/2014/main" id="{A77A7900-46A6-4BE3-8A30-F1FB1FD3C4A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E63B858C-B029-4CBA-B144-68F2D276F0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公民館】&#10;有形固定資産減価償却率グラフ枠">
          <a:extLst>
            <a:ext uri="{FF2B5EF4-FFF2-40B4-BE49-F238E27FC236}">
              <a16:creationId xmlns:a16="http://schemas.microsoft.com/office/drawing/2014/main" id="{73C07555-5088-4A3C-9B4D-407BE1E393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849" name="直線コネクタ 848">
          <a:extLst>
            <a:ext uri="{FF2B5EF4-FFF2-40B4-BE49-F238E27FC236}">
              <a16:creationId xmlns:a16="http://schemas.microsoft.com/office/drawing/2014/main" id="{F0862D0C-DC85-48CD-92E6-680350E67D3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0" name="【公民館】&#10;有形固定資産減価償却率最小値テキスト">
          <a:extLst>
            <a:ext uri="{FF2B5EF4-FFF2-40B4-BE49-F238E27FC236}">
              <a16:creationId xmlns:a16="http://schemas.microsoft.com/office/drawing/2014/main" id="{D7CBA019-584B-4201-A56E-214423D49E9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1" name="直線コネクタ 850">
          <a:extLst>
            <a:ext uri="{FF2B5EF4-FFF2-40B4-BE49-F238E27FC236}">
              <a16:creationId xmlns:a16="http://schemas.microsoft.com/office/drawing/2014/main" id="{57D72F04-35C9-48FD-875D-3D47E6A155C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852" name="【公民館】&#10;有形固定資産減価償却率最大値テキスト">
          <a:extLst>
            <a:ext uri="{FF2B5EF4-FFF2-40B4-BE49-F238E27FC236}">
              <a16:creationId xmlns:a16="http://schemas.microsoft.com/office/drawing/2014/main" id="{5E4DDE1E-1962-4CFE-AD7C-9D928401BA2B}"/>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853" name="直線コネクタ 852">
          <a:extLst>
            <a:ext uri="{FF2B5EF4-FFF2-40B4-BE49-F238E27FC236}">
              <a16:creationId xmlns:a16="http://schemas.microsoft.com/office/drawing/2014/main" id="{F47B3554-BFAE-4A79-92AA-8D390A35A6CB}"/>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854" name="【公民館】&#10;有形固定資産減価償却率平均値テキスト">
          <a:extLst>
            <a:ext uri="{FF2B5EF4-FFF2-40B4-BE49-F238E27FC236}">
              <a16:creationId xmlns:a16="http://schemas.microsoft.com/office/drawing/2014/main" id="{8F3E56AE-5072-4C91-8180-CF6FE88BBBC7}"/>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55" name="フローチャート: 判断 854">
          <a:extLst>
            <a:ext uri="{FF2B5EF4-FFF2-40B4-BE49-F238E27FC236}">
              <a16:creationId xmlns:a16="http://schemas.microsoft.com/office/drawing/2014/main" id="{8AF1E828-2C57-4090-BAC7-D9DBB0A1EBC7}"/>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856" name="フローチャート: 判断 855">
          <a:extLst>
            <a:ext uri="{FF2B5EF4-FFF2-40B4-BE49-F238E27FC236}">
              <a16:creationId xmlns:a16="http://schemas.microsoft.com/office/drawing/2014/main" id="{124DB001-C3BE-4243-BC74-03AC6501DBEC}"/>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857" name="フローチャート: 判断 856">
          <a:extLst>
            <a:ext uri="{FF2B5EF4-FFF2-40B4-BE49-F238E27FC236}">
              <a16:creationId xmlns:a16="http://schemas.microsoft.com/office/drawing/2014/main" id="{3C0BC282-81E6-4960-9640-4BB4E8F20072}"/>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58" name="フローチャート: 判断 857">
          <a:extLst>
            <a:ext uri="{FF2B5EF4-FFF2-40B4-BE49-F238E27FC236}">
              <a16:creationId xmlns:a16="http://schemas.microsoft.com/office/drawing/2014/main" id="{C5AD98BB-9143-41F8-B2FA-D0D2E949B016}"/>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59" name="フローチャート: 判断 858">
          <a:extLst>
            <a:ext uri="{FF2B5EF4-FFF2-40B4-BE49-F238E27FC236}">
              <a16:creationId xmlns:a16="http://schemas.microsoft.com/office/drawing/2014/main" id="{B11956AA-E51D-4A8F-B98D-1CAB2299D89B}"/>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9B650D68-6795-4A91-973C-593DA28B88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865A8F51-9320-45D8-9738-86AE87B6CB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DDFD97CD-E984-4917-8657-35A9CF452E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F199F545-1181-4767-A275-680834BABA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5A314D63-A64D-4A12-95D3-C0D51838C2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865" name="楕円 864">
          <a:extLst>
            <a:ext uri="{FF2B5EF4-FFF2-40B4-BE49-F238E27FC236}">
              <a16:creationId xmlns:a16="http://schemas.microsoft.com/office/drawing/2014/main" id="{B522075E-020F-4486-9A10-3DA1925E1691}"/>
            </a:ext>
          </a:extLst>
        </xdr:cNvPr>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866" name="【公民館】&#10;有形固定資産減価償却率該当値テキスト">
          <a:extLst>
            <a:ext uri="{FF2B5EF4-FFF2-40B4-BE49-F238E27FC236}">
              <a16:creationId xmlns:a16="http://schemas.microsoft.com/office/drawing/2014/main" id="{0E72C9ED-E4E6-4556-9257-AC0AC975FAAD}"/>
            </a:ext>
          </a:extLst>
        </xdr:cNvPr>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867" name="楕円 866">
          <a:extLst>
            <a:ext uri="{FF2B5EF4-FFF2-40B4-BE49-F238E27FC236}">
              <a16:creationId xmlns:a16="http://schemas.microsoft.com/office/drawing/2014/main" id="{512F3F0B-0C32-427D-B38D-C60C692038DA}"/>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25581</xdr:rowOff>
    </xdr:to>
    <xdr:cxnSp macro="">
      <xdr:nvCxnSpPr>
        <xdr:cNvPr id="868" name="直線コネクタ 867">
          <a:extLst>
            <a:ext uri="{FF2B5EF4-FFF2-40B4-BE49-F238E27FC236}">
              <a16:creationId xmlns:a16="http://schemas.microsoft.com/office/drawing/2014/main" id="{BB1C37BB-F060-46C4-A236-BA03EF47EE07}"/>
            </a:ext>
          </a:extLst>
        </xdr:cNvPr>
        <xdr:cNvCxnSpPr/>
      </xdr:nvCxnSpPr>
      <xdr:spPr>
        <a:xfrm>
          <a:off x="15481300" y="183413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869" name="楕円 868">
          <a:extLst>
            <a:ext uri="{FF2B5EF4-FFF2-40B4-BE49-F238E27FC236}">
              <a16:creationId xmlns:a16="http://schemas.microsoft.com/office/drawing/2014/main" id="{5961C98D-6FC6-4CCA-860D-A6CA21B9C161}"/>
            </a:ext>
          </a:extLst>
        </xdr:cNvPr>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167639</xdr:rowOff>
    </xdr:to>
    <xdr:cxnSp macro="">
      <xdr:nvCxnSpPr>
        <xdr:cNvPr id="870" name="直線コネクタ 869">
          <a:extLst>
            <a:ext uri="{FF2B5EF4-FFF2-40B4-BE49-F238E27FC236}">
              <a16:creationId xmlns:a16="http://schemas.microsoft.com/office/drawing/2014/main" id="{36442B8B-DDA0-4359-9C54-288E38051BF6}"/>
            </a:ext>
          </a:extLst>
        </xdr:cNvPr>
        <xdr:cNvCxnSpPr/>
      </xdr:nvCxnSpPr>
      <xdr:spPr>
        <a:xfrm>
          <a:off x="14592300" y="18307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871" name="楕円 870">
          <a:extLst>
            <a:ext uri="{FF2B5EF4-FFF2-40B4-BE49-F238E27FC236}">
              <a16:creationId xmlns:a16="http://schemas.microsoft.com/office/drawing/2014/main" id="{C9F512D7-C8E6-4176-9863-64577826E6D7}"/>
            </a:ext>
          </a:extLst>
        </xdr:cNvPr>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107</xdr:row>
      <xdr:rowOff>25581</xdr:rowOff>
    </xdr:to>
    <xdr:cxnSp macro="">
      <xdr:nvCxnSpPr>
        <xdr:cNvPr id="872" name="直線コネクタ 871">
          <a:extLst>
            <a:ext uri="{FF2B5EF4-FFF2-40B4-BE49-F238E27FC236}">
              <a16:creationId xmlns:a16="http://schemas.microsoft.com/office/drawing/2014/main" id="{E90D5A53-1948-4AE0-90C3-363BB3CAD052}"/>
            </a:ext>
          </a:extLst>
        </xdr:cNvPr>
        <xdr:cNvCxnSpPr/>
      </xdr:nvCxnSpPr>
      <xdr:spPr>
        <a:xfrm flipV="1">
          <a:off x="13703300" y="1830705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126637</xdr:rowOff>
    </xdr:from>
    <xdr:to>
      <xdr:col>67</xdr:col>
      <xdr:colOff>101600</xdr:colOff>
      <xdr:row>107</xdr:row>
      <xdr:rowOff>56787</xdr:rowOff>
    </xdr:to>
    <xdr:sp macro="" textlink="">
      <xdr:nvSpPr>
        <xdr:cNvPr id="873" name="楕円 872">
          <a:extLst>
            <a:ext uri="{FF2B5EF4-FFF2-40B4-BE49-F238E27FC236}">
              <a16:creationId xmlns:a16="http://schemas.microsoft.com/office/drawing/2014/main" id="{44CD5D5C-3436-4F23-B6F8-4E9683DEB03C}"/>
            </a:ext>
          </a:extLst>
        </xdr:cNvPr>
        <xdr:cNvSpPr/>
      </xdr:nvSpPr>
      <xdr:spPr>
        <a:xfrm>
          <a:off x="1276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xdr:rowOff>
    </xdr:from>
    <xdr:to>
      <xdr:col>71</xdr:col>
      <xdr:colOff>177800</xdr:colOff>
      <xdr:row>107</xdr:row>
      <xdr:rowOff>25581</xdr:rowOff>
    </xdr:to>
    <xdr:cxnSp macro="">
      <xdr:nvCxnSpPr>
        <xdr:cNvPr id="874" name="直線コネクタ 873">
          <a:extLst>
            <a:ext uri="{FF2B5EF4-FFF2-40B4-BE49-F238E27FC236}">
              <a16:creationId xmlns:a16="http://schemas.microsoft.com/office/drawing/2014/main" id="{95B5289A-FB30-48DA-A30E-295CCC36351E}"/>
            </a:ext>
          </a:extLst>
        </xdr:cNvPr>
        <xdr:cNvCxnSpPr/>
      </xdr:nvCxnSpPr>
      <xdr:spPr>
        <a:xfrm>
          <a:off x="12814300" y="183511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875" name="n_1aveValue【公民館】&#10;有形固定資産減価償却率">
          <a:extLst>
            <a:ext uri="{FF2B5EF4-FFF2-40B4-BE49-F238E27FC236}">
              <a16:creationId xmlns:a16="http://schemas.microsoft.com/office/drawing/2014/main" id="{2F0A45DB-3A89-4A24-9558-18923D48C102}"/>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876" name="n_2aveValue【公民館】&#10;有形固定資産減価償却率">
          <a:extLst>
            <a:ext uri="{FF2B5EF4-FFF2-40B4-BE49-F238E27FC236}">
              <a16:creationId xmlns:a16="http://schemas.microsoft.com/office/drawing/2014/main" id="{A3F588D5-3D07-4213-BBD5-53E519B365C2}"/>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877" name="n_3aveValue【公民館】&#10;有形固定資産減価償却率">
          <a:extLst>
            <a:ext uri="{FF2B5EF4-FFF2-40B4-BE49-F238E27FC236}">
              <a16:creationId xmlns:a16="http://schemas.microsoft.com/office/drawing/2014/main" id="{796CBDD2-37A2-4784-A68D-6459291072A1}"/>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78" name="n_4aveValue【公民館】&#10;有形固定資産減価償却率">
          <a:extLst>
            <a:ext uri="{FF2B5EF4-FFF2-40B4-BE49-F238E27FC236}">
              <a16:creationId xmlns:a16="http://schemas.microsoft.com/office/drawing/2014/main" id="{EDC7D6B1-684D-43B8-BD6C-095F413FFA28}"/>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879" name="n_1mainValue【公民館】&#10;有形固定資産減価償却率">
          <a:extLst>
            <a:ext uri="{FF2B5EF4-FFF2-40B4-BE49-F238E27FC236}">
              <a16:creationId xmlns:a16="http://schemas.microsoft.com/office/drawing/2014/main" id="{8421CADD-31F5-43EC-A87C-55A1F1DFCD7A}"/>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880" name="n_2mainValue【公民館】&#10;有形固定資産減価償却率">
          <a:extLst>
            <a:ext uri="{FF2B5EF4-FFF2-40B4-BE49-F238E27FC236}">
              <a16:creationId xmlns:a16="http://schemas.microsoft.com/office/drawing/2014/main" id="{65C66973-25CC-4E53-BBC3-4E54D402B395}"/>
            </a:ext>
          </a:extLst>
        </xdr:cNvPr>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881" name="n_3mainValue【公民館】&#10;有形固定資産減価償却率">
          <a:extLst>
            <a:ext uri="{FF2B5EF4-FFF2-40B4-BE49-F238E27FC236}">
              <a16:creationId xmlns:a16="http://schemas.microsoft.com/office/drawing/2014/main" id="{3C72C442-A523-43F1-995F-163369C6572A}"/>
            </a:ext>
          </a:extLst>
        </xdr:cNvPr>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47914</xdr:rowOff>
    </xdr:from>
    <xdr:ext cx="405111" cy="259045"/>
    <xdr:sp macro="" textlink="">
      <xdr:nvSpPr>
        <xdr:cNvPr id="882" name="n_4mainValue【公民館】&#10;有形固定資産減価償却率">
          <a:extLst>
            <a:ext uri="{FF2B5EF4-FFF2-40B4-BE49-F238E27FC236}">
              <a16:creationId xmlns:a16="http://schemas.microsoft.com/office/drawing/2014/main" id="{721CED35-F653-43B9-9F56-BBE684563B72}"/>
            </a:ext>
          </a:extLst>
        </xdr:cNvPr>
        <xdr:cNvSpPr txBox="1"/>
      </xdr:nvSpPr>
      <xdr:spPr>
        <a:xfrm>
          <a:off x="12611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47B6A092-F3B6-4993-8825-DAA99F17D2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0B9193BE-FCFA-4CA5-A2C0-E8EA46FCCE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E4F33067-8EF8-455F-8DD5-F15637EEB8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500124EE-C549-4A19-BA7E-4896BBA325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C4252F00-443C-4149-8298-E896A4DB4B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9E32246E-6AB7-45AC-BE51-FCDFDCC35F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85EC068B-CD7D-43F7-9366-2F03963EDA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17D915B0-0FEA-493F-96C2-0B1217682F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F6F3CAB8-7091-4BE6-9D70-016E0666CDE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ED00D8BB-B252-4CD7-AD07-A3B8221C88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3" name="直線コネクタ 892">
          <a:extLst>
            <a:ext uri="{FF2B5EF4-FFF2-40B4-BE49-F238E27FC236}">
              <a16:creationId xmlns:a16="http://schemas.microsoft.com/office/drawing/2014/main" id="{BD4A98C2-2A70-4E62-828B-4ED6E3BF5DA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4" name="テキスト ボックス 893">
          <a:extLst>
            <a:ext uri="{FF2B5EF4-FFF2-40B4-BE49-F238E27FC236}">
              <a16:creationId xmlns:a16="http://schemas.microsoft.com/office/drawing/2014/main" id="{ADD33E98-0117-407E-BE7C-EE092693EF1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5" name="直線コネクタ 894">
          <a:extLst>
            <a:ext uri="{FF2B5EF4-FFF2-40B4-BE49-F238E27FC236}">
              <a16:creationId xmlns:a16="http://schemas.microsoft.com/office/drawing/2014/main" id="{854DD2E8-C85B-4D41-BD60-F41655BA58A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6" name="テキスト ボックス 895">
          <a:extLst>
            <a:ext uri="{FF2B5EF4-FFF2-40B4-BE49-F238E27FC236}">
              <a16:creationId xmlns:a16="http://schemas.microsoft.com/office/drawing/2014/main" id="{77C7AD23-C0B1-40D0-B04C-348CBC97259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7" name="直線コネクタ 896">
          <a:extLst>
            <a:ext uri="{FF2B5EF4-FFF2-40B4-BE49-F238E27FC236}">
              <a16:creationId xmlns:a16="http://schemas.microsoft.com/office/drawing/2014/main" id="{979B29E6-5810-417B-A9CB-E1975085010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8" name="テキスト ボックス 897">
          <a:extLst>
            <a:ext uri="{FF2B5EF4-FFF2-40B4-BE49-F238E27FC236}">
              <a16:creationId xmlns:a16="http://schemas.microsoft.com/office/drawing/2014/main" id="{96D0F24F-40F4-42DC-AF1E-7A25B4F9B51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9" name="直線コネクタ 898">
          <a:extLst>
            <a:ext uri="{FF2B5EF4-FFF2-40B4-BE49-F238E27FC236}">
              <a16:creationId xmlns:a16="http://schemas.microsoft.com/office/drawing/2014/main" id="{4F0819C1-EF07-4B9E-B1C2-A58F26CE2AA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0" name="テキスト ボックス 899">
          <a:extLst>
            <a:ext uri="{FF2B5EF4-FFF2-40B4-BE49-F238E27FC236}">
              <a16:creationId xmlns:a16="http://schemas.microsoft.com/office/drawing/2014/main" id="{A6466A9A-103A-47CB-8D9C-1AC9B0CD700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1" name="直線コネクタ 900">
          <a:extLst>
            <a:ext uri="{FF2B5EF4-FFF2-40B4-BE49-F238E27FC236}">
              <a16:creationId xmlns:a16="http://schemas.microsoft.com/office/drawing/2014/main" id="{F4E2CF5B-E2F6-4274-A34E-78F801C90D1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2" name="テキスト ボックス 901">
          <a:extLst>
            <a:ext uri="{FF2B5EF4-FFF2-40B4-BE49-F238E27FC236}">
              <a16:creationId xmlns:a16="http://schemas.microsoft.com/office/drawing/2014/main" id="{C70AB5D8-CA7F-4E7C-879E-B1F9130566B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3" name="直線コネクタ 902">
          <a:extLst>
            <a:ext uri="{FF2B5EF4-FFF2-40B4-BE49-F238E27FC236}">
              <a16:creationId xmlns:a16="http://schemas.microsoft.com/office/drawing/2014/main" id="{0270F1E8-7026-4934-B1F7-C14F27826ED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4" name="テキスト ボックス 903">
          <a:extLst>
            <a:ext uri="{FF2B5EF4-FFF2-40B4-BE49-F238E27FC236}">
              <a16:creationId xmlns:a16="http://schemas.microsoft.com/office/drawing/2014/main" id="{C5E0167A-9322-4DDC-915E-DFE05D48C1B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926C7C7-CB7C-4905-B1E0-5E53D594804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357D0295-46CC-4DB9-99F1-7669136CCEF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a:extLst>
            <a:ext uri="{FF2B5EF4-FFF2-40B4-BE49-F238E27FC236}">
              <a16:creationId xmlns:a16="http://schemas.microsoft.com/office/drawing/2014/main" id="{E1325C0D-77FF-444A-B3B4-65D2D82826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908" name="直線コネクタ 907">
          <a:extLst>
            <a:ext uri="{FF2B5EF4-FFF2-40B4-BE49-F238E27FC236}">
              <a16:creationId xmlns:a16="http://schemas.microsoft.com/office/drawing/2014/main" id="{F5C89E9B-8F33-4C1D-A2F6-F488465A9D64}"/>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09" name="【公民館】&#10;一人当たり面積最小値テキスト">
          <a:extLst>
            <a:ext uri="{FF2B5EF4-FFF2-40B4-BE49-F238E27FC236}">
              <a16:creationId xmlns:a16="http://schemas.microsoft.com/office/drawing/2014/main" id="{C1F43ECD-6B39-449B-831A-D8111ADE66D3}"/>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10" name="直線コネクタ 909">
          <a:extLst>
            <a:ext uri="{FF2B5EF4-FFF2-40B4-BE49-F238E27FC236}">
              <a16:creationId xmlns:a16="http://schemas.microsoft.com/office/drawing/2014/main" id="{A4CE6D01-25A0-4972-AA33-D3DC3AD162FF}"/>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11" name="【公民館】&#10;一人当たり面積最大値テキスト">
          <a:extLst>
            <a:ext uri="{FF2B5EF4-FFF2-40B4-BE49-F238E27FC236}">
              <a16:creationId xmlns:a16="http://schemas.microsoft.com/office/drawing/2014/main" id="{BF20FC57-BBFA-4B58-8689-F7220A6A8AB7}"/>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12" name="直線コネクタ 911">
          <a:extLst>
            <a:ext uri="{FF2B5EF4-FFF2-40B4-BE49-F238E27FC236}">
              <a16:creationId xmlns:a16="http://schemas.microsoft.com/office/drawing/2014/main" id="{516168A7-5B2D-4EA7-B116-31CE243A18B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913" name="【公民館】&#10;一人当たり面積平均値テキスト">
          <a:extLst>
            <a:ext uri="{FF2B5EF4-FFF2-40B4-BE49-F238E27FC236}">
              <a16:creationId xmlns:a16="http://schemas.microsoft.com/office/drawing/2014/main" id="{38F3968E-4FCC-443E-99A4-2D1D30026544}"/>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914" name="フローチャート: 判断 913">
          <a:extLst>
            <a:ext uri="{FF2B5EF4-FFF2-40B4-BE49-F238E27FC236}">
              <a16:creationId xmlns:a16="http://schemas.microsoft.com/office/drawing/2014/main" id="{513F6BCD-CE5E-4E5E-8A97-C606B5124AC7}"/>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915" name="フローチャート: 判断 914">
          <a:extLst>
            <a:ext uri="{FF2B5EF4-FFF2-40B4-BE49-F238E27FC236}">
              <a16:creationId xmlns:a16="http://schemas.microsoft.com/office/drawing/2014/main" id="{8ACD7943-F0C6-4E1B-B224-A659C1F10A56}"/>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916" name="フローチャート: 判断 915">
          <a:extLst>
            <a:ext uri="{FF2B5EF4-FFF2-40B4-BE49-F238E27FC236}">
              <a16:creationId xmlns:a16="http://schemas.microsoft.com/office/drawing/2014/main" id="{F49B1270-D793-4DD8-8BFE-F2B099CE86D5}"/>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917" name="フローチャート: 判断 916">
          <a:extLst>
            <a:ext uri="{FF2B5EF4-FFF2-40B4-BE49-F238E27FC236}">
              <a16:creationId xmlns:a16="http://schemas.microsoft.com/office/drawing/2014/main" id="{27F23BDD-7F31-4BBD-A945-45BE350D9EDC}"/>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918" name="フローチャート: 判断 917">
          <a:extLst>
            <a:ext uri="{FF2B5EF4-FFF2-40B4-BE49-F238E27FC236}">
              <a16:creationId xmlns:a16="http://schemas.microsoft.com/office/drawing/2014/main" id="{A2425189-AD8E-42B8-90C8-ECF175418ECA}"/>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CAD12FFD-B718-47D0-B055-48285F6D44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879C3E5-E86F-4807-8F28-8BFC06F02C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F5EAB0F0-44F2-4CF3-83A5-8A99B6A740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D8D64FDF-ADD7-40B6-8273-BD1F853E80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BE6D694-FCD0-40E9-AFF2-6889A2A197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924" name="楕円 923">
          <a:extLst>
            <a:ext uri="{FF2B5EF4-FFF2-40B4-BE49-F238E27FC236}">
              <a16:creationId xmlns:a16="http://schemas.microsoft.com/office/drawing/2014/main" id="{31901B1F-FC2D-4F80-9DD2-E058B371BC55}"/>
            </a:ext>
          </a:extLst>
        </xdr:cNvPr>
        <xdr:cNvSpPr/>
      </xdr:nvSpPr>
      <xdr:spPr>
        <a:xfrm>
          <a:off x="22110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925" name="【公民館】&#10;一人当たり面積該当値テキスト">
          <a:extLst>
            <a:ext uri="{FF2B5EF4-FFF2-40B4-BE49-F238E27FC236}">
              <a16:creationId xmlns:a16="http://schemas.microsoft.com/office/drawing/2014/main" id="{503A431B-2C34-4B47-B5B8-A589479204F4}"/>
            </a:ext>
          </a:extLst>
        </xdr:cNvPr>
        <xdr:cNvSpPr txBox="1"/>
      </xdr:nvSpPr>
      <xdr:spPr>
        <a:xfrm>
          <a:off x="22199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142966</xdr:rowOff>
    </xdr:from>
    <xdr:to>
      <xdr:col>112</xdr:col>
      <xdr:colOff>38100</xdr:colOff>
      <xdr:row>105</xdr:row>
      <xdr:rowOff>73116</xdr:rowOff>
    </xdr:to>
    <xdr:sp macro="" textlink="">
      <xdr:nvSpPr>
        <xdr:cNvPr id="926" name="楕円 925">
          <a:extLst>
            <a:ext uri="{FF2B5EF4-FFF2-40B4-BE49-F238E27FC236}">
              <a16:creationId xmlns:a16="http://schemas.microsoft.com/office/drawing/2014/main" id="{17A22035-3B51-41F7-A4DB-31DACCFA13E9}"/>
            </a:ext>
          </a:extLst>
        </xdr:cNvPr>
        <xdr:cNvSpPr/>
      </xdr:nvSpPr>
      <xdr:spPr>
        <a:xfrm>
          <a:off x="21272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22316</xdr:rowOff>
    </xdr:to>
    <xdr:cxnSp macro="">
      <xdr:nvCxnSpPr>
        <xdr:cNvPr id="927" name="直線コネクタ 926">
          <a:extLst>
            <a:ext uri="{FF2B5EF4-FFF2-40B4-BE49-F238E27FC236}">
              <a16:creationId xmlns:a16="http://schemas.microsoft.com/office/drawing/2014/main" id="{0CB27149-387C-427B-95D9-C3015BF943A0}"/>
            </a:ext>
          </a:extLst>
        </xdr:cNvPr>
        <xdr:cNvCxnSpPr/>
      </xdr:nvCxnSpPr>
      <xdr:spPr>
        <a:xfrm>
          <a:off x="21323300" y="180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146231</xdr:rowOff>
    </xdr:from>
    <xdr:to>
      <xdr:col>107</xdr:col>
      <xdr:colOff>101600</xdr:colOff>
      <xdr:row>105</xdr:row>
      <xdr:rowOff>76381</xdr:rowOff>
    </xdr:to>
    <xdr:sp macro="" textlink="">
      <xdr:nvSpPr>
        <xdr:cNvPr id="928" name="楕円 927">
          <a:extLst>
            <a:ext uri="{FF2B5EF4-FFF2-40B4-BE49-F238E27FC236}">
              <a16:creationId xmlns:a16="http://schemas.microsoft.com/office/drawing/2014/main" id="{2007F535-AAA2-4C89-9305-0017E0DF5884}"/>
            </a:ext>
          </a:extLst>
        </xdr:cNvPr>
        <xdr:cNvSpPr/>
      </xdr:nvSpPr>
      <xdr:spPr>
        <a:xfrm>
          <a:off x="20383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22316</xdr:rowOff>
    </xdr:from>
    <xdr:to>
      <xdr:col>111</xdr:col>
      <xdr:colOff>177800</xdr:colOff>
      <xdr:row>105</xdr:row>
      <xdr:rowOff>25581</xdr:rowOff>
    </xdr:to>
    <xdr:cxnSp macro="">
      <xdr:nvCxnSpPr>
        <xdr:cNvPr id="929" name="直線コネクタ 928">
          <a:extLst>
            <a:ext uri="{FF2B5EF4-FFF2-40B4-BE49-F238E27FC236}">
              <a16:creationId xmlns:a16="http://schemas.microsoft.com/office/drawing/2014/main" id="{8F50024D-5E77-4D05-B80A-BEA27BFEA905}"/>
            </a:ext>
          </a:extLst>
        </xdr:cNvPr>
        <xdr:cNvCxnSpPr/>
      </xdr:nvCxnSpPr>
      <xdr:spPr>
        <a:xfrm flipV="1">
          <a:off x="20434300" y="180245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149498</xdr:rowOff>
    </xdr:from>
    <xdr:to>
      <xdr:col>102</xdr:col>
      <xdr:colOff>165100</xdr:colOff>
      <xdr:row>105</xdr:row>
      <xdr:rowOff>79648</xdr:rowOff>
    </xdr:to>
    <xdr:sp macro="" textlink="">
      <xdr:nvSpPr>
        <xdr:cNvPr id="930" name="楕円 929">
          <a:extLst>
            <a:ext uri="{FF2B5EF4-FFF2-40B4-BE49-F238E27FC236}">
              <a16:creationId xmlns:a16="http://schemas.microsoft.com/office/drawing/2014/main" id="{2CE2F8EF-E247-4C29-9D4D-101CD80C0666}"/>
            </a:ext>
          </a:extLst>
        </xdr:cNvPr>
        <xdr:cNvSpPr/>
      </xdr:nvSpPr>
      <xdr:spPr>
        <a:xfrm>
          <a:off x="19494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25581</xdr:rowOff>
    </xdr:from>
    <xdr:to>
      <xdr:col>107</xdr:col>
      <xdr:colOff>50800</xdr:colOff>
      <xdr:row>105</xdr:row>
      <xdr:rowOff>28848</xdr:rowOff>
    </xdr:to>
    <xdr:cxnSp macro="">
      <xdr:nvCxnSpPr>
        <xdr:cNvPr id="931" name="直線コネクタ 930">
          <a:extLst>
            <a:ext uri="{FF2B5EF4-FFF2-40B4-BE49-F238E27FC236}">
              <a16:creationId xmlns:a16="http://schemas.microsoft.com/office/drawing/2014/main" id="{ACB6593C-917F-4B35-B24D-FB19F24483B2}"/>
            </a:ext>
          </a:extLst>
        </xdr:cNvPr>
        <xdr:cNvCxnSpPr/>
      </xdr:nvCxnSpPr>
      <xdr:spPr>
        <a:xfrm flipV="1">
          <a:off x="19545300" y="180278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932" name="楕円 931">
          <a:extLst>
            <a:ext uri="{FF2B5EF4-FFF2-40B4-BE49-F238E27FC236}">
              <a16:creationId xmlns:a16="http://schemas.microsoft.com/office/drawing/2014/main" id="{D480239C-CBFB-4D65-BAC0-08D227ABD47F}"/>
            </a:ext>
          </a:extLst>
        </xdr:cNvPr>
        <xdr:cNvSpPr/>
      </xdr:nvSpPr>
      <xdr:spPr>
        <a:xfrm>
          <a:off x="18605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28848</xdr:rowOff>
    </xdr:from>
    <xdr:to>
      <xdr:col>102</xdr:col>
      <xdr:colOff>114300</xdr:colOff>
      <xdr:row>105</xdr:row>
      <xdr:rowOff>28848</xdr:rowOff>
    </xdr:to>
    <xdr:cxnSp macro="">
      <xdr:nvCxnSpPr>
        <xdr:cNvPr id="933" name="直線コネクタ 932">
          <a:extLst>
            <a:ext uri="{FF2B5EF4-FFF2-40B4-BE49-F238E27FC236}">
              <a16:creationId xmlns:a16="http://schemas.microsoft.com/office/drawing/2014/main" id="{26788D26-E493-455A-9A42-9DE3170CA574}"/>
            </a:ext>
          </a:extLst>
        </xdr:cNvPr>
        <xdr:cNvCxnSpPr/>
      </xdr:nvCxnSpPr>
      <xdr:spPr>
        <a:xfrm>
          <a:off x="18656300" y="180310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934" name="n_1aveValue【公民館】&#10;一人当たり面積">
          <a:extLst>
            <a:ext uri="{FF2B5EF4-FFF2-40B4-BE49-F238E27FC236}">
              <a16:creationId xmlns:a16="http://schemas.microsoft.com/office/drawing/2014/main" id="{D9ADB733-E0DA-4CB6-A587-43339898E189}"/>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935" name="n_2aveValue【公民館】&#10;一人当たり面積">
          <a:extLst>
            <a:ext uri="{FF2B5EF4-FFF2-40B4-BE49-F238E27FC236}">
              <a16:creationId xmlns:a16="http://schemas.microsoft.com/office/drawing/2014/main" id="{74550B94-0D35-4C30-A9BE-D154F3320384}"/>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936" name="n_3aveValue【公民館】&#10;一人当たり面積">
          <a:extLst>
            <a:ext uri="{FF2B5EF4-FFF2-40B4-BE49-F238E27FC236}">
              <a16:creationId xmlns:a16="http://schemas.microsoft.com/office/drawing/2014/main" id="{EAED36B2-76A1-4643-A777-5DB259F0C3C5}"/>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937" name="n_4aveValue【公民館】&#10;一人当たり面積">
          <a:extLst>
            <a:ext uri="{FF2B5EF4-FFF2-40B4-BE49-F238E27FC236}">
              <a16:creationId xmlns:a16="http://schemas.microsoft.com/office/drawing/2014/main" id="{C322C2B6-9291-46B3-915C-E7BE532B497D}"/>
            </a:ext>
          </a:extLst>
        </xdr:cNvPr>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89643</xdr:rowOff>
    </xdr:from>
    <xdr:ext cx="469744" cy="259045"/>
    <xdr:sp macro="" textlink="">
      <xdr:nvSpPr>
        <xdr:cNvPr id="938" name="n_1mainValue【公民館】&#10;一人当たり面積">
          <a:extLst>
            <a:ext uri="{FF2B5EF4-FFF2-40B4-BE49-F238E27FC236}">
              <a16:creationId xmlns:a16="http://schemas.microsoft.com/office/drawing/2014/main" id="{7BEFC87D-8FCE-4D80-9F04-70272484A532}"/>
            </a:ext>
          </a:extLst>
        </xdr:cNvPr>
        <xdr:cNvSpPr txBox="1"/>
      </xdr:nvSpPr>
      <xdr:spPr>
        <a:xfrm>
          <a:off x="210757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92908</xdr:rowOff>
    </xdr:from>
    <xdr:ext cx="469744" cy="259045"/>
    <xdr:sp macro="" textlink="">
      <xdr:nvSpPr>
        <xdr:cNvPr id="939" name="n_2mainValue【公民館】&#10;一人当たり面積">
          <a:extLst>
            <a:ext uri="{FF2B5EF4-FFF2-40B4-BE49-F238E27FC236}">
              <a16:creationId xmlns:a16="http://schemas.microsoft.com/office/drawing/2014/main" id="{17F84863-4760-4930-AD0B-EFB25FA18E91}"/>
            </a:ext>
          </a:extLst>
        </xdr:cNvPr>
        <xdr:cNvSpPr txBox="1"/>
      </xdr:nvSpPr>
      <xdr:spPr>
        <a:xfrm>
          <a:off x="20199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96175</xdr:rowOff>
    </xdr:from>
    <xdr:ext cx="469744" cy="259045"/>
    <xdr:sp macro="" textlink="">
      <xdr:nvSpPr>
        <xdr:cNvPr id="940" name="n_3mainValue【公民館】&#10;一人当たり面積">
          <a:extLst>
            <a:ext uri="{FF2B5EF4-FFF2-40B4-BE49-F238E27FC236}">
              <a16:creationId xmlns:a16="http://schemas.microsoft.com/office/drawing/2014/main" id="{E29020CB-3A13-48C5-817F-A2742AB69BE7}"/>
            </a:ext>
          </a:extLst>
        </xdr:cNvPr>
        <xdr:cNvSpPr txBox="1"/>
      </xdr:nvSpPr>
      <xdr:spPr>
        <a:xfrm>
          <a:off x="19310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941" name="n_4mainValue【公民館】&#10;一人当たり面積">
          <a:extLst>
            <a:ext uri="{FF2B5EF4-FFF2-40B4-BE49-F238E27FC236}">
              <a16:creationId xmlns:a16="http://schemas.microsoft.com/office/drawing/2014/main" id="{B5A7320E-633F-4E72-84E5-C378CDEE844B}"/>
            </a:ext>
          </a:extLst>
        </xdr:cNvPr>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FD8BF245-A6AB-45BE-AAAF-B4D9E914AA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E1B40931-E256-415C-A7CD-CA7C3BF97F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1524B1C-FB9F-4C92-AE4F-5EF6233673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類似団体と比較して有形固定資産減価償却率が高くなっている施設は順に､「認定こども園･幼稚園･保育所」､「公営住宅」､「公民館」「道路」である。「認定こども園･幼稚園･保育所」については、町立幼稚園のすべてが減価償却率７５％を超えている。特に藤原幼稚園は9</a:t>
          </a:r>
          <a:r>
            <a:rPr lang="en-US" altLang="ja-JP" sz="1100">
              <a:solidFill>
                <a:schemeClr val="dk1"/>
              </a:solidFill>
              <a:effectLst/>
              <a:latin typeface="+mn-lt"/>
              <a:ea typeface="+mn-ea"/>
              <a:cs typeface="+mn-cs"/>
            </a:rPr>
            <a:t>8.8</a:t>
          </a:r>
          <a:r>
            <a:rPr lang="ja-JP" altLang="ja-JP" sz="1100">
              <a:solidFill>
                <a:schemeClr val="dk1"/>
              </a:solidFill>
              <a:effectLst/>
              <a:latin typeface="+mn-lt"/>
              <a:ea typeface="+mn-ea"/>
              <a:cs typeface="+mn-cs"/>
            </a:rPr>
            <a:t>％、日出幼稚園は9</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％となっており、著しく老朽化が進んでいる。</a:t>
          </a:r>
          <a:r>
            <a:rPr lang="ja-JP" altLang="en-US" sz="1100">
              <a:solidFill>
                <a:schemeClr val="dk1"/>
              </a:solidFill>
              <a:effectLst/>
              <a:latin typeface="+mn-lt"/>
              <a:ea typeface="+mn-ea"/>
              <a:cs typeface="+mn-cs"/>
            </a:rPr>
            <a:t>幼稚園については今後のあり方も含めて対応を考えていく必要がある。</a:t>
          </a:r>
          <a:r>
            <a:rPr lang="ja-JP" altLang="ja-JP" sz="1100">
              <a:solidFill>
                <a:schemeClr val="dk1"/>
              </a:solidFill>
              <a:effectLst/>
              <a:latin typeface="+mn-lt"/>
              <a:ea typeface="+mn-ea"/>
              <a:cs typeface="+mn-cs"/>
            </a:rPr>
            <a:t>「公営住宅」については､町内5つある公営住宅のうち、青津山住宅は99.</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％、辻間住宅は9</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％、藤原住宅は</a:t>
          </a:r>
          <a:r>
            <a:rPr lang="en-US" altLang="ja-JP" sz="1100">
              <a:solidFill>
                <a:schemeClr val="dk1"/>
              </a:solidFill>
              <a:effectLst/>
              <a:latin typeface="+mn-lt"/>
              <a:ea typeface="+mn-ea"/>
              <a:cs typeface="+mn-cs"/>
            </a:rPr>
            <a:t>95.7</a:t>
          </a:r>
          <a:r>
            <a:rPr lang="ja-JP" altLang="ja-JP" sz="1100">
              <a:solidFill>
                <a:schemeClr val="dk1"/>
              </a:solidFill>
              <a:effectLst/>
              <a:latin typeface="+mn-lt"/>
              <a:ea typeface="+mn-ea"/>
              <a:cs typeface="+mn-cs"/>
            </a:rPr>
            <a:t>％の減価償却率となっており、老朽化対策が課題となっている。「公民館」については、中央公民館が</a:t>
          </a:r>
          <a:r>
            <a:rPr lang="en-US" altLang="ja-JP" sz="1100">
              <a:solidFill>
                <a:schemeClr val="dk1"/>
              </a:solidFill>
              <a:effectLst/>
              <a:latin typeface="+mn-lt"/>
              <a:ea typeface="+mn-ea"/>
              <a:cs typeface="+mn-cs"/>
            </a:rPr>
            <a:t>74.0</a:t>
          </a:r>
          <a:r>
            <a:rPr lang="ja-JP" altLang="ja-JP" sz="1100">
              <a:solidFill>
                <a:schemeClr val="dk1"/>
              </a:solidFill>
              <a:effectLst/>
              <a:latin typeface="+mn-lt"/>
              <a:ea typeface="+mn-ea"/>
              <a:cs typeface="+mn-cs"/>
            </a:rPr>
            <a:t>％となっているほか、地区公民館についても大神地区が9</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％、藤原地区が</a:t>
          </a:r>
          <a:r>
            <a:rPr lang="en-US" altLang="ja-JP" sz="1100">
              <a:solidFill>
                <a:schemeClr val="dk1"/>
              </a:solidFill>
              <a:effectLst/>
              <a:latin typeface="+mn-lt"/>
              <a:ea typeface="+mn-ea"/>
              <a:cs typeface="+mn-cs"/>
            </a:rPr>
            <a:t>90.6</a:t>
          </a:r>
          <a:r>
            <a:rPr lang="ja-JP" altLang="ja-JP" sz="1100">
              <a:solidFill>
                <a:schemeClr val="dk1"/>
              </a:solidFill>
              <a:effectLst/>
              <a:latin typeface="+mn-lt"/>
              <a:ea typeface="+mn-ea"/>
              <a:cs typeface="+mn-cs"/>
            </a:rPr>
            <a:t>％となっており、全体的に老朽化が進んでいる。「道路」については､類似団体平均</a:t>
          </a:r>
          <a:r>
            <a:rPr lang="ja-JP" altLang="en-US" sz="1100">
              <a:solidFill>
                <a:schemeClr val="dk1"/>
              </a:solidFill>
              <a:effectLst/>
              <a:latin typeface="+mn-lt"/>
              <a:ea typeface="+mn-ea"/>
              <a:cs typeface="+mn-cs"/>
            </a:rPr>
            <a:t>よりも若干高い</a:t>
          </a:r>
          <a:r>
            <a:rPr lang="en-US" altLang="ja-JP" sz="1100">
              <a:solidFill>
                <a:schemeClr val="dk1"/>
              </a:solidFill>
              <a:effectLst/>
              <a:latin typeface="+mn-lt"/>
              <a:ea typeface="+mn-ea"/>
              <a:cs typeface="+mn-cs"/>
            </a:rPr>
            <a:t>65.6</a:t>
          </a:r>
          <a:r>
            <a:rPr lang="ja-JP" altLang="ja-JP" sz="1100">
              <a:solidFill>
                <a:schemeClr val="dk1"/>
              </a:solidFill>
              <a:effectLst/>
              <a:latin typeface="+mn-lt"/>
              <a:ea typeface="+mn-ea"/>
              <a:cs typeface="+mn-cs"/>
            </a:rPr>
            <a:t>％となっており、舗装等の長寿命化工事を順次行っている状況である。</a:t>
          </a:r>
          <a:endParaRPr lang="ja-JP" altLang="ja-JP" sz="1400">
            <a:effectLst/>
          </a:endParaRPr>
        </a:p>
        <a:p>
          <a:r>
            <a:rPr lang="ja-JP" altLang="ja-JP" sz="1100">
              <a:solidFill>
                <a:schemeClr val="dk1"/>
              </a:solidFill>
              <a:effectLst/>
              <a:latin typeface="+mn-lt"/>
              <a:ea typeface="+mn-ea"/>
              <a:cs typeface="+mn-cs"/>
            </a:rPr>
            <a:t>　逆に、類似団体と比較して有形固定資産減価償却率が低くなっている施設は、順に「港湾･漁港」</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「児童館」</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「橋りょう･トンネル」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「学校施設」である。そのうち、「港湾･漁港」については、平成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年度に整備した休憩所及びトイレが計上されている。「児童館」については、平成</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年度に建設した保健福祉センターが対象施設となっている。「学校施設」については、大神中や日出中、川崎小の有形固定資産減価償却率が</a:t>
          </a:r>
          <a:r>
            <a:rPr lang="en-US" altLang="ja-JP" sz="1100">
              <a:solidFill>
                <a:schemeClr val="dk1"/>
              </a:solidFill>
              <a:effectLst/>
              <a:latin typeface="+mn-lt"/>
              <a:ea typeface="+mn-ea"/>
              <a:cs typeface="+mn-cs"/>
            </a:rPr>
            <a:t>70</a:t>
          </a:r>
          <a:r>
            <a:rPr lang="ja-JP" altLang="ja-JP" sz="1100">
              <a:solidFill>
                <a:schemeClr val="dk1"/>
              </a:solidFill>
              <a:effectLst/>
              <a:latin typeface="+mn-lt"/>
              <a:ea typeface="+mn-ea"/>
              <a:cs typeface="+mn-cs"/>
            </a:rPr>
            <a:t>％を超えて</a:t>
          </a:r>
          <a:r>
            <a:rPr lang="ja-JP" altLang="en-US" sz="1100">
              <a:solidFill>
                <a:schemeClr val="dk1"/>
              </a:solidFill>
              <a:effectLst/>
              <a:latin typeface="+mn-lt"/>
              <a:ea typeface="+mn-ea"/>
              <a:cs typeface="+mn-cs"/>
            </a:rPr>
            <a:t>おり、計画的に長寿命化工事等を行っていく必要がある。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48E142-23DE-4359-8D83-2D992065EC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F938EA-D8C5-4822-9399-B3FD83D57F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D30336-C3D4-47F2-AE5C-650E8857D8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F16374-6923-4396-9810-4BD1E0C61F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24FA5D-B16F-415C-B958-3D1C0B461A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00471E-2FC8-443D-81D8-7774B3E948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3AD6D8-7DDE-4F4D-A2EE-2FA8EA8E90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9EBD91-9820-4EE7-9EDE-A404467945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4EEB28-951D-449F-8FAC-074F1CB2F3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36EC87-9AAF-4E4F-87E4-2A4E777200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28,449
28,304
73.32
10,326,567
10,158,331
152,612
6,117,135
10,220,875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CA83D0-25B4-495E-883F-3BB83D88D1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054AC8-7F5D-4DDC-806E-971B8C54E8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29537A-86B6-426F-9625-6C73DCF31E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7C5704-D1C0-4FF2-8673-4DB47B1BE2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42BECB-454E-4A4F-870E-2E3D06BA3A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B28959-3BCD-47B5-9362-5962899EE6E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CE3718-7597-4B18-A0F1-B4B316472D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4B64A2-5605-4B9B-91DC-BF3D013A57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1D7BC2-4370-4664-BE4A-A6A772446E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D0AA31-EA67-4175-AA23-3A8D8A22CA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219BC9-2331-452F-8818-618BFFD350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8C59A8-EE98-458A-97AD-3C7E0EA9E37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CA79F6-CD56-4190-B4F9-F6931A5272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C80E64-8766-4C70-A4E8-E59626DAB4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6D87EB-BA37-4956-919E-8CD598E647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8BBBE8-173F-435D-A144-0C00309BDB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1E0CBA-16F6-45E8-89D3-5EE7CC0B044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CAD3E7-ED9C-4203-AD8B-8E3B86F643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C7922C-4C6B-418A-A85A-270130812E6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61CB0C3-D2BF-4B63-B9C5-822DF70BE24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48EE29D-4143-4E78-9E2B-9630CCE03E5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88A8B4-5929-403C-BFAC-C1F6E89C97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EF11BE-67FD-4C00-810D-8A12EB24B7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DEC280-AED1-46BF-89AD-601EC58A89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36DECF-7A3F-42BD-A64E-1F2E9B5EBB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A7DC8E-0925-4EC9-8D7F-8D7E95AF59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676C4D-D053-400C-A613-227D9257B0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841CD5-B3D9-493C-AD6B-91FC8685E7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B278BF-FD02-48CF-B556-F9DB22C189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B807B4-94CD-4408-A495-9CFA665DF6F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F6D2A8-E20D-4B7E-AF8F-534EF1586CB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AE2E18-89BB-4502-A6C8-E636130DA0F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1108518-5599-4DF5-A2A6-BF83F24B0E7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DFDAC0D-8163-43A5-89CB-1650D7F73F8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D91B293-15C5-474A-97A2-D571F338953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F7D4D5F-695B-49DC-88AA-6C5C0E2F682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9FD1E7D-B434-4BE9-AD35-ACC547B7F42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3BB260A-3286-48A1-AEE6-59DC0426748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0786CF-F8F2-4494-B304-396738212B9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5AC06E3-2957-4822-935A-71869478762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621EAC2-FFF5-4900-B5C1-B541D46933E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0230A5-A9AD-4B39-8840-5E1C795A8A2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2B959FB-B581-49F4-846A-6B4E9E3CE99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1081EEB-429A-4EF5-A0B3-F0678BCB579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6D56EB8-67FC-4536-9476-91BEA5D0F59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FF6590B-A1F7-4310-9379-7183FED2A2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FF72DE7-F203-4D7A-801E-8BFFB13CE64C}"/>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6A79A1B-E03A-4940-9BEC-AF2B1926AA5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9EA627A-005A-44EC-8672-DDB5C548397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14827F2C-B664-46A9-A0E1-073CD5BC7934}"/>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A8ACD9EC-B4DE-44FC-81B6-D2E795DE3394}"/>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3FFE6F52-6682-4367-9464-DB407031842F}"/>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ECA84197-3B4C-43F0-AA11-6090EB98EB74}"/>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E2E04340-DDAB-48AD-8B7A-236044FB0CD3}"/>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103431</xdr:rowOff>
    </xdr:from>
    <xdr:ext cx="405111" cy="259045"/>
    <xdr:sp macro="" textlink="">
      <xdr:nvSpPr>
        <xdr:cNvPr id="66" name="n_1aveValue【図書館】&#10;有形固定資産減価償却率">
          <a:extLst>
            <a:ext uri="{FF2B5EF4-FFF2-40B4-BE49-F238E27FC236}">
              <a16:creationId xmlns:a16="http://schemas.microsoft.com/office/drawing/2014/main" id="{CD7C6A2B-D29F-4B40-9738-11B94E558066}"/>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151130</xdr:rowOff>
    </xdr:from>
    <xdr:to>
      <xdr:col>15</xdr:col>
      <xdr:colOff>101600</xdr:colOff>
      <xdr:row>37</xdr:row>
      <xdr:rowOff>81280</xdr:rowOff>
    </xdr:to>
    <xdr:sp macro="" textlink="">
      <xdr:nvSpPr>
        <xdr:cNvPr id="67" name="フローチャート: 判断 66">
          <a:extLst>
            <a:ext uri="{FF2B5EF4-FFF2-40B4-BE49-F238E27FC236}">
              <a16:creationId xmlns:a16="http://schemas.microsoft.com/office/drawing/2014/main" id="{5DA693F7-2BD1-48D1-9608-66D617CD418D}"/>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72407</xdr:rowOff>
    </xdr:from>
    <xdr:ext cx="405111" cy="259045"/>
    <xdr:sp macro="" textlink="">
      <xdr:nvSpPr>
        <xdr:cNvPr id="68" name="n_2aveValue【図書館】&#10;有形固定資産減価償却率">
          <a:extLst>
            <a:ext uri="{FF2B5EF4-FFF2-40B4-BE49-F238E27FC236}">
              <a16:creationId xmlns:a16="http://schemas.microsoft.com/office/drawing/2014/main" id="{B3246169-B388-4401-ACFB-1295E81B7A88}"/>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120106</xdr:rowOff>
    </xdr:from>
    <xdr:to>
      <xdr:col>10</xdr:col>
      <xdr:colOff>165100</xdr:colOff>
      <xdr:row>37</xdr:row>
      <xdr:rowOff>50256</xdr:rowOff>
    </xdr:to>
    <xdr:sp macro="" textlink="">
      <xdr:nvSpPr>
        <xdr:cNvPr id="69" name="フローチャート: 判断 68">
          <a:extLst>
            <a:ext uri="{FF2B5EF4-FFF2-40B4-BE49-F238E27FC236}">
              <a16:creationId xmlns:a16="http://schemas.microsoft.com/office/drawing/2014/main" id="{A41B7849-D9DF-4494-8892-B6A6DEAA938C}"/>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66783</xdr:rowOff>
    </xdr:from>
    <xdr:ext cx="405111" cy="259045"/>
    <xdr:sp macro="" textlink="">
      <xdr:nvSpPr>
        <xdr:cNvPr id="70" name="n_3aveValue【図書館】&#10;有形固定資産減価償却率">
          <a:extLst>
            <a:ext uri="{FF2B5EF4-FFF2-40B4-BE49-F238E27FC236}">
              <a16:creationId xmlns:a16="http://schemas.microsoft.com/office/drawing/2014/main" id="{CCE7D95C-A9DB-4BB8-AB15-012B43811086}"/>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105410</xdr:rowOff>
    </xdr:from>
    <xdr:to>
      <xdr:col>6</xdr:col>
      <xdr:colOff>38100</xdr:colOff>
      <xdr:row>37</xdr:row>
      <xdr:rowOff>35560</xdr:rowOff>
    </xdr:to>
    <xdr:sp macro="" textlink="">
      <xdr:nvSpPr>
        <xdr:cNvPr id="71" name="フローチャート: 判断 70">
          <a:extLst>
            <a:ext uri="{FF2B5EF4-FFF2-40B4-BE49-F238E27FC236}">
              <a16:creationId xmlns:a16="http://schemas.microsoft.com/office/drawing/2014/main" id="{561983FD-C7C4-4CE6-BA66-5D69D52866E7}"/>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52087</xdr:rowOff>
    </xdr:from>
    <xdr:ext cx="405111" cy="259045"/>
    <xdr:sp macro="" textlink="">
      <xdr:nvSpPr>
        <xdr:cNvPr id="72" name="n_4aveValue【図書館】&#10;有形固定資産減価償却率">
          <a:extLst>
            <a:ext uri="{FF2B5EF4-FFF2-40B4-BE49-F238E27FC236}">
              <a16:creationId xmlns:a16="http://schemas.microsoft.com/office/drawing/2014/main" id="{9DF19CA6-39D9-4A36-8366-4C7A14E290F7}"/>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F14662-C6F7-4170-9664-2D2D6322DC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9FB67CDD-86A0-4248-AFD8-D3F1E36501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5FF05ECC-995D-4C38-B288-894536EB534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506D6E15-3E1F-4B03-8917-150348BA52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F0B3A86B-FF78-47F9-901A-2B0709B48C5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128270</xdr:rowOff>
    </xdr:from>
    <xdr:to>
      <xdr:col>24</xdr:col>
      <xdr:colOff>114300</xdr:colOff>
      <xdr:row>34</xdr:row>
      <xdr:rowOff>58420</xdr:rowOff>
    </xdr:to>
    <xdr:sp macro="" textlink="">
      <xdr:nvSpPr>
        <xdr:cNvPr id="78" name="楕円 77">
          <a:extLst>
            <a:ext uri="{FF2B5EF4-FFF2-40B4-BE49-F238E27FC236}">
              <a16:creationId xmlns:a16="http://schemas.microsoft.com/office/drawing/2014/main" id="{83DB3A3E-8B6B-4747-9E72-0E28FFBF8706}"/>
            </a:ext>
          </a:extLst>
        </xdr:cNvPr>
        <xdr:cNvSpPr/>
      </xdr:nvSpPr>
      <xdr:spPr>
        <a:xfrm>
          <a:off x="4584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81297</xdr:rowOff>
    </xdr:from>
    <xdr:ext cx="405111" cy="259045"/>
    <xdr:sp macro="" textlink="">
      <xdr:nvSpPr>
        <xdr:cNvPr id="79" name="【図書館】&#10;有形固定資産減価償却率該当値テキスト">
          <a:extLst>
            <a:ext uri="{FF2B5EF4-FFF2-40B4-BE49-F238E27FC236}">
              <a16:creationId xmlns:a16="http://schemas.microsoft.com/office/drawing/2014/main" id="{1C6A3D05-D370-478F-A70B-4AF4064382CB}"/>
            </a:ext>
          </a:extLst>
        </xdr:cNvPr>
        <xdr:cNvSpPr txBox="1"/>
      </xdr:nvSpPr>
      <xdr:spPr>
        <a:xfrm>
          <a:off x="46736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84183</xdr:rowOff>
    </xdr:from>
    <xdr:to>
      <xdr:col>20</xdr:col>
      <xdr:colOff>38100</xdr:colOff>
      <xdr:row>34</xdr:row>
      <xdr:rowOff>14333</xdr:rowOff>
    </xdr:to>
    <xdr:sp macro="" textlink="">
      <xdr:nvSpPr>
        <xdr:cNvPr id="80" name="楕円 79">
          <a:extLst>
            <a:ext uri="{FF2B5EF4-FFF2-40B4-BE49-F238E27FC236}">
              <a16:creationId xmlns:a16="http://schemas.microsoft.com/office/drawing/2014/main" id="{4C947AF3-B66A-448E-8FA8-365B610D188D}"/>
            </a:ext>
          </a:extLst>
        </xdr:cNvPr>
        <xdr:cNvSpPr/>
      </xdr:nvSpPr>
      <xdr:spPr>
        <a:xfrm>
          <a:off x="3746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134983</xdr:rowOff>
    </xdr:from>
    <xdr:to>
      <xdr:col>24</xdr:col>
      <xdr:colOff>63500</xdr:colOff>
      <xdr:row>34</xdr:row>
      <xdr:rowOff>7620</xdr:rowOff>
    </xdr:to>
    <xdr:cxnSp macro="">
      <xdr:nvCxnSpPr>
        <xdr:cNvPr id="81" name="直線コネクタ 80">
          <a:extLst>
            <a:ext uri="{FF2B5EF4-FFF2-40B4-BE49-F238E27FC236}">
              <a16:creationId xmlns:a16="http://schemas.microsoft.com/office/drawing/2014/main" id="{0E0B1EB1-BF62-46CC-B375-93580BEB7994}"/>
            </a:ext>
          </a:extLst>
        </xdr:cNvPr>
        <xdr:cNvCxnSpPr/>
      </xdr:nvCxnSpPr>
      <xdr:spPr>
        <a:xfrm>
          <a:off x="3797300" y="579283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40096</xdr:rowOff>
    </xdr:from>
    <xdr:to>
      <xdr:col>15</xdr:col>
      <xdr:colOff>101600</xdr:colOff>
      <xdr:row>33</xdr:row>
      <xdr:rowOff>141696</xdr:rowOff>
    </xdr:to>
    <xdr:sp macro="" textlink="">
      <xdr:nvSpPr>
        <xdr:cNvPr id="82" name="楕円 81">
          <a:extLst>
            <a:ext uri="{FF2B5EF4-FFF2-40B4-BE49-F238E27FC236}">
              <a16:creationId xmlns:a16="http://schemas.microsoft.com/office/drawing/2014/main" id="{FB5CF238-2677-4522-9A80-5EA9702EBEB2}"/>
            </a:ext>
          </a:extLst>
        </xdr:cNvPr>
        <xdr:cNvSpPr/>
      </xdr:nvSpPr>
      <xdr:spPr>
        <a:xfrm>
          <a:off x="2857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90896</xdr:rowOff>
    </xdr:from>
    <xdr:to>
      <xdr:col>19</xdr:col>
      <xdr:colOff>177800</xdr:colOff>
      <xdr:row>33</xdr:row>
      <xdr:rowOff>134983</xdr:rowOff>
    </xdr:to>
    <xdr:cxnSp macro="">
      <xdr:nvCxnSpPr>
        <xdr:cNvPr id="83" name="直線コネクタ 82">
          <a:extLst>
            <a:ext uri="{FF2B5EF4-FFF2-40B4-BE49-F238E27FC236}">
              <a16:creationId xmlns:a16="http://schemas.microsoft.com/office/drawing/2014/main" id="{85F8A29B-C8BD-4493-8B54-5E33C85558C0}"/>
            </a:ext>
          </a:extLst>
        </xdr:cNvPr>
        <xdr:cNvCxnSpPr/>
      </xdr:nvCxnSpPr>
      <xdr:spPr>
        <a:xfrm>
          <a:off x="2908300" y="57487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4" name="楕円 83">
          <a:extLst>
            <a:ext uri="{FF2B5EF4-FFF2-40B4-BE49-F238E27FC236}">
              <a16:creationId xmlns:a16="http://schemas.microsoft.com/office/drawing/2014/main" id="{FCDE2C3B-4494-45E1-87B8-3A8C788F197F}"/>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32</xdr:row>
      <xdr:rowOff>30860</xdr:rowOff>
    </xdr:from>
    <xdr:ext cx="340478" cy="259045"/>
    <xdr:sp macro="" textlink="">
      <xdr:nvSpPr>
        <xdr:cNvPr id="85" name="n_1mainValue【図書館】&#10;有形固定資産減価償却率">
          <a:extLst>
            <a:ext uri="{FF2B5EF4-FFF2-40B4-BE49-F238E27FC236}">
              <a16:creationId xmlns:a16="http://schemas.microsoft.com/office/drawing/2014/main" id="{29DD144E-6DDC-46AE-8AA4-D2F939990EB3}"/>
            </a:ext>
          </a:extLst>
        </xdr:cNvPr>
        <xdr:cNvSpPr txBox="1"/>
      </xdr:nvSpPr>
      <xdr:spPr>
        <a:xfrm>
          <a:off x="36143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158223</xdr:rowOff>
    </xdr:from>
    <xdr:ext cx="340478" cy="259045"/>
    <xdr:sp macro="" textlink="">
      <xdr:nvSpPr>
        <xdr:cNvPr id="86" name="n_2mainValue【図書館】&#10;有形固定資産減価償却率">
          <a:extLst>
            <a:ext uri="{FF2B5EF4-FFF2-40B4-BE49-F238E27FC236}">
              <a16:creationId xmlns:a16="http://schemas.microsoft.com/office/drawing/2014/main" id="{9C36CEEB-4197-4B89-9CD6-2FACBB81F396}"/>
            </a:ext>
          </a:extLst>
        </xdr:cNvPr>
        <xdr:cNvSpPr txBox="1"/>
      </xdr:nvSpPr>
      <xdr:spPr>
        <a:xfrm>
          <a:off x="2738061" y="547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87" name="n_4mainValue【図書館】&#10;有形固定資産減価償却率">
          <a:extLst>
            <a:ext uri="{FF2B5EF4-FFF2-40B4-BE49-F238E27FC236}">
              <a16:creationId xmlns:a16="http://schemas.microsoft.com/office/drawing/2014/main" id="{A1F4A7B6-5880-4B42-869B-5D8A75735843}"/>
            </a:ext>
          </a:extLst>
        </xdr:cNvPr>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BB01370-65CA-4B95-9462-990D6F6D70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5EF58AA-529B-4346-9052-63236326E4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DE6DC72D-393A-4430-9A6E-2769BB2ADA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1DB53F9-FE6A-4B23-8D92-C0A9316614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9C896EA6-D6E0-46CF-A0A7-5612315A011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DA808AF5-7C61-403A-95D3-1538C558B6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5E0E8F30-EDAB-4FBB-8587-14CD371630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9B3AEFEE-4C27-4EAD-881D-9E6F7CC670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F508672F-54D9-43CA-B271-7B7D996BF7C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A291B07-26E7-4F99-B67D-584F23AD98A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0AD0438F-6F55-4DDC-956B-44BEED4EBAC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id="{EDF330E0-A4B7-4F4B-A19F-BC688E2C0D12}"/>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DA82D614-2B8B-4640-90B4-3896EBD1E58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D0BF2D1B-09D0-452B-9C1D-75D33701CFE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597B6C55-2450-46CB-8147-EFAEDEA1DB58}"/>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a:extLst>
            <a:ext uri="{FF2B5EF4-FFF2-40B4-BE49-F238E27FC236}">
              <a16:creationId xmlns:a16="http://schemas.microsoft.com/office/drawing/2014/main" id="{39BF0D5C-63AA-4865-B4F1-D49ABDE4773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70DAF98D-7649-4D73-B183-497566C9FB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EF267FBE-2F3E-4AEE-BD99-0A59501366D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DEE7D15C-C236-484A-B1B5-DE51218E2D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7" name="直線コネクタ 106">
          <a:extLst>
            <a:ext uri="{FF2B5EF4-FFF2-40B4-BE49-F238E27FC236}">
              <a16:creationId xmlns:a16="http://schemas.microsoft.com/office/drawing/2014/main" id="{AA4A94C2-2039-4961-9588-EDB7539471BF}"/>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8" name="【図書館】&#10;一人当たり面積最小値テキスト">
          <a:extLst>
            <a:ext uri="{FF2B5EF4-FFF2-40B4-BE49-F238E27FC236}">
              <a16:creationId xmlns:a16="http://schemas.microsoft.com/office/drawing/2014/main" id="{E9BFCB7A-1C00-47DD-8839-48D2B6AA8BF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9" name="直線コネクタ 108">
          <a:extLst>
            <a:ext uri="{FF2B5EF4-FFF2-40B4-BE49-F238E27FC236}">
              <a16:creationId xmlns:a16="http://schemas.microsoft.com/office/drawing/2014/main" id="{478710D8-D0B4-481D-8C7B-862BD4761D32}"/>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0" name="【図書館】&#10;一人当たり面積最大値テキスト">
          <a:extLst>
            <a:ext uri="{FF2B5EF4-FFF2-40B4-BE49-F238E27FC236}">
              <a16:creationId xmlns:a16="http://schemas.microsoft.com/office/drawing/2014/main" id="{63B3D8F6-BAB7-4AD1-8E3B-D458D3C44407}"/>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1" name="直線コネクタ 110">
          <a:extLst>
            <a:ext uri="{FF2B5EF4-FFF2-40B4-BE49-F238E27FC236}">
              <a16:creationId xmlns:a16="http://schemas.microsoft.com/office/drawing/2014/main" id="{BC4A6317-635D-411E-9CA6-7FEBEE399E9D}"/>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2" name="【図書館】&#10;一人当たり面積平均値テキスト">
          <a:extLst>
            <a:ext uri="{FF2B5EF4-FFF2-40B4-BE49-F238E27FC236}">
              <a16:creationId xmlns:a16="http://schemas.microsoft.com/office/drawing/2014/main" id="{9CF79C8D-E776-4705-91DA-B940D3A8452B}"/>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3" name="フローチャート: 判断 112">
          <a:extLst>
            <a:ext uri="{FF2B5EF4-FFF2-40B4-BE49-F238E27FC236}">
              <a16:creationId xmlns:a16="http://schemas.microsoft.com/office/drawing/2014/main" id="{E3009F26-8726-4D2E-B6FF-0A895284EEDF}"/>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4" name="フローチャート: 判断 113">
          <a:extLst>
            <a:ext uri="{FF2B5EF4-FFF2-40B4-BE49-F238E27FC236}">
              <a16:creationId xmlns:a16="http://schemas.microsoft.com/office/drawing/2014/main" id="{24FD21F1-573C-42F6-915C-79F4E27DB149}"/>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72407</xdr:rowOff>
    </xdr:from>
    <xdr:ext cx="469744" cy="259045"/>
    <xdr:sp macro="" textlink="">
      <xdr:nvSpPr>
        <xdr:cNvPr id="115" name="n_1aveValue【図書館】&#10;一人当たり面積">
          <a:extLst>
            <a:ext uri="{FF2B5EF4-FFF2-40B4-BE49-F238E27FC236}">
              <a16:creationId xmlns:a16="http://schemas.microsoft.com/office/drawing/2014/main" id="{C0042CE3-FC5B-4883-A906-2BBB99EBEA01}"/>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7B885726-2451-4022-B782-E7ADB725D529}"/>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78122</xdr:rowOff>
    </xdr:from>
    <xdr:ext cx="469744" cy="259045"/>
    <xdr:sp macro="" textlink="">
      <xdr:nvSpPr>
        <xdr:cNvPr id="117" name="n_2aveValue【図書館】&#10;一人当たり面積">
          <a:extLst>
            <a:ext uri="{FF2B5EF4-FFF2-40B4-BE49-F238E27FC236}">
              <a16:creationId xmlns:a16="http://schemas.microsoft.com/office/drawing/2014/main" id="{C4FCC726-5E03-43A0-BAE8-8E5D05CCF495}"/>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133985</xdr:rowOff>
    </xdr:from>
    <xdr:to>
      <xdr:col>41</xdr:col>
      <xdr:colOff>101600</xdr:colOff>
      <xdr:row>39</xdr:row>
      <xdr:rowOff>64135</xdr:rowOff>
    </xdr:to>
    <xdr:sp macro="" textlink="">
      <xdr:nvSpPr>
        <xdr:cNvPr id="118" name="フローチャート: 判断 117">
          <a:extLst>
            <a:ext uri="{FF2B5EF4-FFF2-40B4-BE49-F238E27FC236}">
              <a16:creationId xmlns:a16="http://schemas.microsoft.com/office/drawing/2014/main" id="{E8988A83-5CCF-4531-BBC0-663457B36B2E}"/>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80662</xdr:rowOff>
    </xdr:from>
    <xdr:ext cx="469744" cy="259045"/>
    <xdr:sp macro="" textlink="">
      <xdr:nvSpPr>
        <xdr:cNvPr id="119" name="n_3aveValue【図書館】&#10;一人当たり面積">
          <a:extLst>
            <a:ext uri="{FF2B5EF4-FFF2-40B4-BE49-F238E27FC236}">
              <a16:creationId xmlns:a16="http://schemas.microsoft.com/office/drawing/2014/main" id="{81E6EDB8-4DAC-4300-AC1F-965F362926C7}"/>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2540</xdr:rowOff>
    </xdr:from>
    <xdr:to>
      <xdr:col>36</xdr:col>
      <xdr:colOff>165100</xdr:colOff>
      <xdr:row>39</xdr:row>
      <xdr:rowOff>104140</xdr:rowOff>
    </xdr:to>
    <xdr:sp macro="" textlink="">
      <xdr:nvSpPr>
        <xdr:cNvPr id="120" name="フローチャート: 判断 119">
          <a:extLst>
            <a:ext uri="{FF2B5EF4-FFF2-40B4-BE49-F238E27FC236}">
              <a16:creationId xmlns:a16="http://schemas.microsoft.com/office/drawing/2014/main" id="{66FB4B89-DC64-47FA-9430-167777F5BD65}"/>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120667</xdr:rowOff>
    </xdr:from>
    <xdr:ext cx="469744" cy="259045"/>
    <xdr:sp macro="" textlink="">
      <xdr:nvSpPr>
        <xdr:cNvPr id="121" name="n_4aveValue【図書館】&#10;一人当たり面積">
          <a:extLst>
            <a:ext uri="{FF2B5EF4-FFF2-40B4-BE49-F238E27FC236}">
              <a16:creationId xmlns:a16="http://schemas.microsoft.com/office/drawing/2014/main" id="{471CC65A-9B32-4444-A1A5-C1E14A8E219B}"/>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A637B63-F25E-45A2-8899-A08A658CFAC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0CFBF2E-4EE5-419E-BE69-6E88261AE64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E53758A-D1CF-496E-B715-260114C6E7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BB0EF2-DDC4-4A3D-95CD-1603E5BE1F1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E233FA9-A664-49B7-AB33-08145C70FD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27" name="楕円 126">
          <a:extLst>
            <a:ext uri="{FF2B5EF4-FFF2-40B4-BE49-F238E27FC236}">
              <a16:creationId xmlns:a16="http://schemas.microsoft.com/office/drawing/2014/main" id="{472BD326-704C-45C3-937A-D1A3AF5ED97F}"/>
            </a:ext>
          </a:extLst>
        </xdr:cNvPr>
        <xdr:cNvSpPr/>
      </xdr:nvSpPr>
      <xdr:spPr>
        <a:xfrm>
          <a:off x="10426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134002</xdr:rowOff>
    </xdr:from>
    <xdr:ext cx="469744" cy="259045"/>
    <xdr:sp macro="" textlink="">
      <xdr:nvSpPr>
        <xdr:cNvPr id="128" name="【図書館】&#10;一人当たり面積該当値テキスト">
          <a:extLst>
            <a:ext uri="{FF2B5EF4-FFF2-40B4-BE49-F238E27FC236}">
              <a16:creationId xmlns:a16="http://schemas.microsoft.com/office/drawing/2014/main" id="{AC548B09-63F0-45B3-A8AF-4C478A28A3F7}"/>
            </a:ext>
          </a:extLst>
        </xdr:cNvPr>
        <xdr:cNvSpPr txBox="1"/>
      </xdr:nvSpPr>
      <xdr:spPr>
        <a:xfrm>
          <a:off x="105156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111125</xdr:rowOff>
    </xdr:from>
    <xdr:to>
      <xdr:col>50</xdr:col>
      <xdr:colOff>165100</xdr:colOff>
      <xdr:row>38</xdr:row>
      <xdr:rowOff>41275</xdr:rowOff>
    </xdr:to>
    <xdr:sp macro="" textlink="">
      <xdr:nvSpPr>
        <xdr:cNvPr id="129" name="楕円 128">
          <a:extLst>
            <a:ext uri="{FF2B5EF4-FFF2-40B4-BE49-F238E27FC236}">
              <a16:creationId xmlns:a16="http://schemas.microsoft.com/office/drawing/2014/main" id="{19F1AA97-DB62-466F-889F-B7A98479C77C}"/>
            </a:ext>
          </a:extLst>
        </xdr:cNvPr>
        <xdr:cNvSpPr/>
      </xdr:nvSpPr>
      <xdr:spPr>
        <a:xfrm>
          <a:off x="958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161925</xdr:rowOff>
    </xdr:from>
    <xdr:to>
      <xdr:col>55</xdr:col>
      <xdr:colOff>0</xdr:colOff>
      <xdr:row>37</xdr:row>
      <xdr:rowOff>161925</xdr:rowOff>
    </xdr:to>
    <xdr:cxnSp macro="">
      <xdr:nvCxnSpPr>
        <xdr:cNvPr id="130" name="直線コネクタ 129">
          <a:extLst>
            <a:ext uri="{FF2B5EF4-FFF2-40B4-BE49-F238E27FC236}">
              <a16:creationId xmlns:a16="http://schemas.microsoft.com/office/drawing/2014/main" id="{C22A032B-C4D4-43C3-95D0-8E114FB2C1CF}"/>
            </a:ext>
          </a:extLst>
        </xdr:cNvPr>
        <xdr:cNvCxnSpPr/>
      </xdr:nvCxnSpPr>
      <xdr:spPr>
        <a:xfrm>
          <a:off x="9639300" y="6505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116840</xdr:rowOff>
    </xdr:from>
    <xdr:to>
      <xdr:col>46</xdr:col>
      <xdr:colOff>38100</xdr:colOff>
      <xdr:row>38</xdr:row>
      <xdr:rowOff>46990</xdr:rowOff>
    </xdr:to>
    <xdr:sp macro="" textlink="">
      <xdr:nvSpPr>
        <xdr:cNvPr id="131" name="楕円 130">
          <a:extLst>
            <a:ext uri="{FF2B5EF4-FFF2-40B4-BE49-F238E27FC236}">
              <a16:creationId xmlns:a16="http://schemas.microsoft.com/office/drawing/2014/main" id="{89A5A3E9-B34D-4049-B3B6-D06041D88492}"/>
            </a:ext>
          </a:extLst>
        </xdr:cNvPr>
        <xdr:cNvSpPr/>
      </xdr:nvSpPr>
      <xdr:spPr>
        <a:xfrm>
          <a:off x="869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161925</xdr:rowOff>
    </xdr:from>
    <xdr:to>
      <xdr:col>50</xdr:col>
      <xdr:colOff>114300</xdr:colOff>
      <xdr:row>37</xdr:row>
      <xdr:rowOff>167640</xdr:rowOff>
    </xdr:to>
    <xdr:cxnSp macro="">
      <xdr:nvCxnSpPr>
        <xdr:cNvPr id="132" name="直線コネクタ 131">
          <a:extLst>
            <a:ext uri="{FF2B5EF4-FFF2-40B4-BE49-F238E27FC236}">
              <a16:creationId xmlns:a16="http://schemas.microsoft.com/office/drawing/2014/main" id="{1EFE05B2-C968-4467-A6BD-088072610DAA}"/>
            </a:ext>
          </a:extLst>
        </xdr:cNvPr>
        <xdr:cNvCxnSpPr/>
      </xdr:nvCxnSpPr>
      <xdr:spPr>
        <a:xfrm flipV="1">
          <a:off x="8750300" y="65055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111125</xdr:rowOff>
    </xdr:from>
    <xdr:to>
      <xdr:col>36</xdr:col>
      <xdr:colOff>165100</xdr:colOff>
      <xdr:row>40</xdr:row>
      <xdr:rowOff>41275</xdr:rowOff>
    </xdr:to>
    <xdr:sp macro="" textlink="">
      <xdr:nvSpPr>
        <xdr:cNvPr id="133" name="楕円 132">
          <a:extLst>
            <a:ext uri="{FF2B5EF4-FFF2-40B4-BE49-F238E27FC236}">
              <a16:creationId xmlns:a16="http://schemas.microsoft.com/office/drawing/2014/main" id="{1F2A8A26-DF4C-428C-8340-C0B4400AA4FD}"/>
            </a:ext>
          </a:extLst>
        </xdr:cNvPr>
        <xdr:cNvSpPr/>
      </xdr:nvSpPr>
      <xdr:spPr>
        <a:xfrm>
          <a:off x="692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57802</xdr:rowOff>
    </xdr:from>
    <xdr:ext cx="469744" cy="259045"/>
    <xdr:sp macro="" textlink="">
      <xdr:nvSpPr>
        <xdr:cNvPr id="134" name="n_1mainValue【図書館】&#10;一人当たり面積">
          <a:extLst>
            <a:ext uri="{FF2B5EF4-FFF2-40B4-BE49-F238E27FC236}">
              <a16:creationId xmlns:a16="http://schemas.microsoft.com/office/drawing/2014/main" id="{0ACEC48F-2F70-4DEB-B047-1B07A5DED06B}"/>
            </a:ext>
          </a:extLst>
        </xdr:cNvPr>
        <xdr:cNvSpPr txBox="1"/>
      </xdr:nvSpPr>
      <xdr:spPr>
        <a:xfrm>
          <a:off x="93917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63517</xdr:rowOff>
    </xdr:from>
    <xdr:ext cx="469744" cy="259045"/>
    <xdr:sp macro="" textlink="">
      <xdr:nvSpPr>
        <xdr:cNvPr id="135" name="n_2mainValue【図書館】&#10;一人当たり面積">
          <a:extLst>
            <a:ext uri="{FF2B5EF4-FFF2-40B4-BE49-F238E27FC236}">
              <a16:creationId xmlns:a16="http://schemas.microsoft.com/office/drawing/2014/main" id="{1A499648-55A7-4ED9-A8DB-848C21520FDE}"/>
            </a:ext>
          </a:extLst>
        </xdr:cNvPr>
        <xdr:cNvSpPr txBox="1"/>
      </xdr:nvSpPr>
      <xdr:spPr>
        <a:xfrm>
          <a:off x="8515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32402</xdr:rowOff>
    </xdr:from>
    <xdr:ext cx="469744" cy="259045"/>
    <xdr:sp macro="" textlink="">
      <xdr:nvSpPr>
        <xdr:cNvPr id="136" name="n_4mainValue【図書館】&#10;一人当たり面積">
          <a:extLst>
            <a:ext uri="{FF2B5EF4-FFF2-40B4-BE49-F238E27FC236}">
              <a16:creationId xmlns:a16="http://schemas.microsoft.com/office/drawing/2014/main" id="{8ECAA11C-D911-4865-82C7-B774F08211F7}"/>
            </a:ext>
          </a:extLst>
        </xdr:cNvPr>
        <xdr:cNvSpPr txBox="1"/>
      </xdr:nvSpPr>
      <xdr:spPr>
        <a:xfrm>
          <a:off x="6737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1F3AED34-FE4D-41E7-B948-F5C0B64646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3B18F9A4-EC2C-4D55-A96B-AB5C17B306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86032018-A0C8-4578-AD3C-CFC7E7C667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2EA6C235-50A2-4D96-918B-15C7A03A4F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A17BD434-F054-4C5E-A908-BEECF4DF75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EA5420C0-E2C0-4D25-AB78-F8A042E2AB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C4534768-7BFF-4618-AC54-6925C16512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8F724A21-7E48-4FA9-B4FF-378E129DFC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1177D5C7-9DF9-45FD-872B-490F5252C6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94DA1A7-9FCB-4F6A-98BF-C0992B9D84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9C4FE47B-4738-4AC4-93D9-045C9E1E99A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C3DAC543-65FE-4378-9E1C-681CA52A6D7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CD4E3727-C249-4D1C-AD14-75FB95A7F9D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B12373F2-7A54-4BFA-A37B-FC316673FB8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8E595A6C-B0EB-4C46-B22D-74EC0B3C291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5708D7DB-2B48-4673-B481-BB91CEF4DC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F7CECD2E-E778-4CD2-BD1E-DCE0AFF3BA6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6D21AD33-30D1-4336-AF84-F60824CFA5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54DF5F82-3345-44AB-B663-66F5B515A77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DEE6B9E4-75BF-431F-90C7-4EC5F1CC85A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7" name="テキスト ボックス 156">
          <a:extLst>
            <a:ext uri="{FF2B5EF4-FFF2-40B4-BE49-F238E27FC236}">
              <a16:creationId xmlns:a16="http://schemas.microsoft.com/office/drawing/2014/main" id="{96C66C19-5CBA-40A8-A0D7-FAF25D1999D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A6402BDA-5BD2-441B-8F63-62A3B5CD4F8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EFF0247E-4659-414B-A3DC-8BD2028168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0" name="直線コネクタ 159">
          <a:extLst>
            <a:ext uri="{FF2B5EF4-FFF2-40B4-BE49-F238E27FC236}">
              <a16:creationId xmlns:a16="http://schemas.microsoft.com/office/drawing/2014/main" id="{72C63F71-242D-44AA-BAAD-91AC27EB7B94}"/>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B7F96FB7-42C2-4381-B73F-7F88CC7677EF}"/>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2" name="直線コネクタ 161">
          <a:extLst>
            <a:ext uri="{FF2B5EF4-FFF2-40B4-BE49-F238E27FC236}">
              <a16:creationId xmlns:a16="http://schemas.microsoft.com/office/drawing/2014/main" id="{9893E960-2579-4D56-AB46-4520CB72EE15}"/>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3" name="【体育館・プール】&#10;有形固定資産減価償却率最大値テキスト">
          <a:extLst>
            <a:ext uri="{FF2B5EF4-FFF2-40B4-BE49-F238E27FC236}">
              <a16:creationId xmlns:a16="http://schemas.microsoft.com/office/drawing/2014/main" id="{5B2FA2DB-21F6-4086-B56E-95827C98F562}"/>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a:extLst>
            <a:ext uri="{FF2B5EF4-FFF2-40B4-BE49-F238E27FC236}">
              <a16:creationId xmlns:a16="http://schemas.microsoft.com/office/drawing/2014/main" id="{9B30BF46-496F-45D9-A870-413611BFE591}"/>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14B8A263-B09D-49E0-986C-74C95143E501}"/>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6" name="フローチャート: 判断 165">
          <a:extLst>
            <a:ext uri="{FF2B5EF4-FFF2-40B4-BE49-F238E27FC236}">
              <a16:creationId xmlns:a16="http://schemas.microsoft.com/office/drawing/2014/main" id="{083A249E-39E1-45E1-9A13-79EC2748C029}"/>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7" name="フローチャート: 判断 166">
          <a:extLst>
            <a:ext uri="{FF2B5EF4-FFF2-40B4-BE49-F238E27FC236}">
              <a16:creationId xmlns:a16="http://schemas.microsoft.com/office/drawing/2014/main" id="{DA385EDC-454E-4C84-85E0-D6815A2B6F73}"/>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95267</xdr:rowOff>
    </xdr:from>
    <xdr:ext cx="405111" cy="259045"/>
    <xdr:sp macro="" textlink="">
      <xdr:nvSpPr>
        <xdr:cNvPr id="168" name="n_1aveValue【体育館・プール】&#10;有形固定資産減価償却率">
          <a:extLst>
            <a:ext uri="{FF2B5EF4-FFF2-40B4-BE49-F238E27FC236}">
              <a16:creationId xmlns:a16="http://schemas.microsoft.com/office/drawing/2014/main" id="{E9215500-EECC-4EB5-B66B-CD63965B3DDB}"/>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115570</xdr:rowOff>
    </xdr:from>
    <xdr:to>
      <xdr:col>15</xdr:col>
      <xdr:colOff>101600</xdr:colOff>
      <xdr:row>60</xdr:row>
      <xdr:rowOff>45720</xdr:rowOff>
    </xdr:to>
    <xdr:sp macro="" textlink="">
      <xdr:nvSpPr>
        <xdr:cNvPr id="169" name="フローチャート: 判断 168">
          <a:extLst>
            <a:ext uri="{FF2B5EF4-FFF2-40B4-BE49-F238E27FC236}">
              <a16:creationId xmlns:a16="http://schemas.microsoft.com/office/drawing/2014/main" id="{DA87DC62-4A3D-4642-ACD2-EF6767829074}"/>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62247</xdr:rowOff>
    </xdr:from>
    <xdr:ext cx="405111" cy="259045"/>
    <xdr:sp macro="" textlink="">
      <xdr:nvSpPr>
        <xdr:cNvPr id="170" name="n_2aveValue【体育館・プール】&#10;有形固定資産減価償却率">
          <a:extLst>
            <a:ext uri="{FF2B5EF4-FFF2-40B4-BE49-F238E27FC236}">
              <a16:creationId xmlns:a16="http://schemas.microsoft.com/office/drawing/2014/main" id="{8F091539-4997-4529-BFF6-DF321C7086EE}"/>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50E925C3-156B-4A75-A839-8DFEB6D3857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47007</xdr:rowOff>
    </xdr:from>
    <xdr:ext cx="405111" cy="259045"/>
    <xdr:sp macro="" textlink="">
      <xdr:nvSpPr>
        <xdr:cNvPr id="172" name="n_3aveValue【体育館・プール】&#10;有形固定資産減価償却率">
          <a:extLst>
            <a:ext uri="{FF2B5EF4-FFF2-40B4-BE49-F238E27FC236}">
              <a16:creationId xmlns:a16="http://schemas.microsoft.com/office/drawing/2014/main" id="{5A8C89EE-12E7-4BDF-92B7-384DDBF73912}"/>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95250</xdr:rowOff>
    </xdr:from>
    <xdr:to>
      <xdr:col>6</xdr:col>
      <xdr:colOff>38100</xdr:colOff>
      <xdr:row>60</xdr:row>
      <xdr:rowOff>25400</xdr:rowOff>
    </xdr:to>
    <xdr:sp macro="" textlink="">
      <xdr:nvSpPr>
        <xdr:cNvPr id="173" name="フローチャート: 判断 172">
          <a:extLst>
            <a:ext uri="{FF2B5EF4-FFF2-40B4-BE49-F238E27FC236}">
              <a16:creationId xmlns:a16="http://schemas.microsoft.com/office/drawing/2014/main" id="{5066CDB8-EC12-4749-9DDD-52CA4CFE6A5F}"/>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41927</xdr:rowOff>
    </xdr:from>
    <xdr:ext cx="405111" cy="259045"/>
    <xdr:sp macro="" textlink="">
      <xdr:nvSpPr>
        <xdr:cNvPr id="174" name="n_4aveValue【体育館・プール】&#10;有形固定資産減価償却率">
          <a:extLst>
            <a:ext uri="{FF2B5EF4-FFF2-40B4-BE49-F238E27FC236}">
              <a16:creationId xmlns:a16="http://schemas.microsoft.com/office/drawing/2014/main" id="{E1CE4251-43B8-4F8D-BEC1-EAC385C9D09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360B14B-07EF-4399-90E3-D2FE87B7FF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E85213D-D179-47BA-A50A-5F452E6A26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95378ED-3060-426C-8C2E-A57758EA29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97570DD-0B87-4627-BC72-3074A8A0B39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016BD91-513A-4AE3-BF61-9AE2A1FF76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0" name="楕円 179">
          <a:extLst>
            <a:ext uri="{FF2B5EF4-FFF2-40B4-BE49-F238E27FC236}">
              <a16:creationId xmlns:a16="http://schemas.microsoft.com/office/drawing/2014/main" id="{B2353F87-F002-4E07-B2AE-C71EE3543D33}"/>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B126DE2A-7C0C-4022-A7CA-CA7B773857BE}"/>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2" name="楕円 181">
          <a:extLst>
            <a:ext uri="{FF2B5EF4-FFF2-40B4-BE49-F238E27FC236}">
              <a16:creationId xmlns:a16="http://schemas.microsoft.com/office/drawing/2014/main" id="{87775848-B60B-41E3-8DFD-B404DD59F0A2}"/>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57150</xdr:rowOff>
    </xdr:to>
    <xdr:cxnSp macro="">
      <xdr:nvCxnSpPr>
        <xdr:cNvPr id="183" name="直線コネクタ 182">
          <a:extLst>
            <a:ext uri="{FF2B5EF4-FFF2-40B4-BE49-F238E27FC236}">
              <a16:creationId xmlns:a16="http://schemas.microsoft.com/office/drawing/2014/main" id="{D794F31A-FF4F-41FA-9DA8-F2A14125907F}"/>
            </a:ext>
          </a:extLst>
        </xdr:cNvPr>
        <xdr:cNvCxnSpPr/>
      </xdr:nvCxnSpPr>
      <xdr:spPr>
        <a:xfrm flipV="1">
          <a:off x="3797300" y="104813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149860</xdr:rowOff>
    </xdr:from>
    <xdr:to>
      <xdr:col>15</xdr:col>
      <xdr:colOff>101600</xdr:colOff>
      <xdr:row>61</xdr:row>
      <xdr:rowOff>80010</xdr:rowOff>
    </xdr:to>
    <xdr:sp macro="" textlink="">
      <xdr:nvSpPr>
        <xdr:cNvPr id="184" name="楕円 183">
          <a:extLst>
            <a:ext uri="{FF2B5EF4-FFF2-40B4-BE49-F238E27FC236}">
              <a16:creationId xmlns:a16="http://schemas.microsoft.com/office/drawing/2014/main" id="{DC5D74FA-6B67-489B-B739-1BB51539B287}"/>
            </a:ext>
          </a:extLst>
        </xdr:cNvPr>
        <xdr:cNvSpPr/>
      </xdr:nvSpPr>
      <xdr:spPr>
        <a:xfrm>
          <a:off x="28575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29210</xdr:rowOff>
    </xdr:from>
    <xdr:to>
      <xdr:col>19</xdr:col>
      <xdr:colOff>177800</xdr:colOff>
      <xdr:row>61</xdr:row>
      <xdr:rowOff>57150</xdr:rowOff>
    </xdr:to>
    <xdr:cxnSp macro="">
      <xdr:nvCxnSpPr>
        <xdr:cNvPr id="185" name="直線コネクタ 184">
          <a:extLst>
            <a:ext uri="{FF2B5EF4-FFF2-40B4-BE49-F238E27FC236}">
              <a16:creationId xmlns:a16="http://schemas.microsoft.com/office/drawing/2014/main" id="{5987D0A7-C6B0-4B2F-B5B7-A25A2C887C43}"/>
            </a:ext>
          </a:extLst>
        </xdr:cNvPr>
        <xdr:cNvCxnSpPr/>
      </xdr:nvCxnSpPr>
      <xdr:spPr>
        <a:xfrm>
          <a:off x="2908300" y="104876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86" name="楕円 185">
          <a:extLst>
            <a:ext uri="{FF2B5EF4-FFF2-40B4-BE49-F238E27FC236}">
              <a16:creationId xmlns:a16="http://schemas.microsoft.com/office/drawing/2014/main" id="{258E0294-A4D8-439B-8317-9518373F21EE}"/>
            </a:ext>
          </a:extLst>
        </xdr:cNvPr>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29210</xdr:rowOff>
    </xdr:to>
    <xdr:cxnSp macro="">
      <xdr:nvCxnSpPr>
        <xdr:cNvPr id="187" name="直線コネクタ 186">
          <a:extLst>
            <a:ext uri="{FF2B5EF4-FFF2-40B4-BE49-F238E27FC236}">
              <a16:creationId xmlns:a16="http://schemas.microsoft.com/office/drawing/2014/main" id="{18C6EE97-8058-41BA-AD35-42555AF9AB0C}"/>
            </a:ext>
          </a:extLst>
        </xdr:cNvPr>
        <xdr:cNvCxnSpPr/>
      </xdr:nvCxnSpPr>
      <xdr:spPr>
        <a:xfrm>
          <a:off x="2019300" y="10401300"/>
          <a:ext cx="889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49530</xdr:rowOff>
    </xdr:from>
    <xdr:to>
      <xdr:col>6</xdr:col>
      <xdr:colOff>38100</xdr:colOff>
      <xdr:row>61</xdr:row>
      <xdr:rowOff>151130</xdr:rowOff>
    </xdr:to>
    <xdr:sp macro="" textlink="">
      <xdr:nvSpPr>
        <xdr:cNvPr id="188" name="楕円 187">
          <a:extLst>
            <a:ext uri="{FF2B5EF4-FFF2-40B4-BE49-F238E27FC236}">
              <a16:creationId xmlns:a16="http://schemas.microsoft.com/office/drawing/2014/main" id="{D450B92D-256E-408E-A4CB-AF69504E7369}"/>
            </a:ext>
          </a:extLst>
        </xdr:cNvPr>
        <xdr:cNvSpPr/>
      </xdr:nvSpPr>
      <xdr:spPr>
        <a:xfrm>
          <a:off x="1079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100330</xdr:rowOff>
    </xdr:to>
    <xdr:cxnSp macro="">
      <xdr:nvCxnSpPr>
        <xdr:cNvPr id="189" name="直線コネクタ 188">
          <a:extLst>
            <a:ext uri="{FF2B5EF4-FFF2-40B4-BE49-F238E27FC236}">
              <a16:creationId xmlns:a16="http://schemas.microsoft.com/office/drawing/2014/main" id="{7BC638BB-94E6-4D13-B726-31B5DC5F1679}"/>
            </a:ext>
          </a:extLst>
        </xdr:cNvPr>
        <xdr:cNvCxnSpPr/>
      </xdr:nvCxnSpPr>
      <xdr:spPr>
        <a:xfrm flipV="1">
          <a:off x="1130300" y="10401300"/>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90" name="n_1mainValue【体育館・プール】&#10;有形固定資産減価償却率">
          <a:extLst>
            <a:ext uri="{FF2B5EF4-FFF2-40B4-BE49-F238E27FC236}">
              <a16:creationId xmlns:a16="http://schemas.microsoft.com/office/drawing/2014/main" id="{53DA3341-9356-465A-AC5C-D85E0FFDB3AF}"/>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71137</xdr:rowOff>
    </xdr:from>
    <xdr:ext cx="405111" cy="259045"/>
    <xdr:sp macro="" textlink="">
      <xdr:nvSpPr>
        <xdr:cNvPr id="191" name="n_2mainValue【体育館・プール】&#10;有形固定資産減価償却率">
          <a:extLst>
            <a:ext uri="{FF2B5EF4-FFF2-40B4-BE49-F238E27FC236}">
              <a16:creationId xmlns:a16="http://schemas.microsoft.com/office/drawing/2014/main" id="{2C15D9C5-ABD8-49E2-BC50-118E6FFEC8A7}"/>
            </a:ext>
          </a:extLst>
        </xdr:cNvPr>
        <xdr:cNvSpPr txBox="1"/>
      </xdr:nvSpPr>
      <xdr:spPr>
        <a:xfrm>
          <a:off x="2705744" y="1052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92" name="n_3mainValue【体育館・プール】&#10;有形固定資産減価償却率">
          <a:extLst>
            <a:ext uri="{FF2B5EF4-FFF2-40B4-BE49-F238E27FC236}">
              <a16:creationId xmlns:a16="http://schemas.microsoft.com/office/drawing/2014/main" id="{30B2DF37-C46D-488B-9674-C51CB336B2E3}"/>
            </a:ext>
          </a:extLst>
        </xdr:cNvPr>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142257</xdr:rowOff>
    </xdr:from>
    <xdr:ext cx="405111" cy="259045"/>
    <xdr:sp macro="" textlink="">
      <xdr:nvSpPr>
        <xdr:cNvPr id="193" name="n_4mainValue【体育館・プール】&#10;有形固定資産減価償却率">
          <a:extLst>
            <a:ext uri="{FF2B5EF4-FFF2-40B4-BE49-F238E27FC236}">
              <a16:creationId xmlns:a16="http://schemas.microsoft.com/office/drawing/2014/main" id="{2B5DCDC9-9FE1-4120-A633-FE5DB7BEA9AB}"/>
            </a:ext>
          </a:extLst>
        </xdr:cNvPr>
        <xdr:cNvSpPr txBox="1"/>
      </xdr:nvSpPr>
      <xdr:spPr>
        <a:xfrm>
          <a:off x="927744" y="1060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AC01EED4-3112-4BE2-A16B-00A03CC4DB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21BF8417-984C-403B-8E9E-8E414EC051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C333266-9B77-4C57-8FF4-8D30A12BFA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1E50D19A-E79C-489A-B9B7-5816D65D71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C2C31060-AFFF-4805-9F8C-F66FC58CB9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841968D-325A-469C-91E3-773E1C4278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DA017F1C-8B53-4192-AD84-381DB205D6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76FA6E88-A121-490D-BC09-011E0E0E13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9EDF5B69-B7B8-4AF6-BBCA-FA0C49EA8F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F0196F23-8BF5-40EE-AD63-CD0C9292EC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DE1BAC6A-EE2F-44C1-BB51-220C7923A0A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a:extLst>
            <a:ext uri="{FF2B5EF4-FFF2-40B4-BE49-F238E27FC236}">
              <a16:creationId xmlns:a16="http://schemas.microsoft.com/office/drawing/2014/main" id="{373E896A-DA14-4A4E-838E-39F662B4B52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233F2312-9028-4E9C-A465-260EFA83095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a:extLst>
            <a:ext uri="{FF2B5EF4-FFF2-40B4-BE49-F238E27FC236}">
              <a16:creationId xmlns:a16="http://schemas.microsoft.com/office/drawing/2014/main" id="{75FBE278-4257-4236-A4E8-36339A3ADC4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2EC821A3-3705-401E-8674-14617EC0CE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a:extLst>
            <a:ext uri="{FF2B5EF4-FFF2-40B4-BE49-F238E27FC236}">
              <a16:creationId xmlns:a16="http://schemas.microsoft.com/office/drawing/2014/main" id="{D0CD07DA-AB18-4254-A1B2-44C9F0FA8C4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6B0AC384-5B4D-40C6-8F89-4B33B52E6AC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a:extLst>
            <a:ext uri="{FF2B5EF4-FFF2-40B4-BE49-F238E27FC236}">
              <a16:creationId xmlns:a16="http://schemas.microsoft.com/office/drawing/2014/main" id="{6828AF70-6D26-48B7-AD4D-A94F964EB8D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F4C910C2-FF4F-4360-A715-9EED0A0A890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a:extLst>
            <a:ext uri="{FF2B5EF4-FFF2-40B4-BE49-F238E27FC236}">
              <a16:creationId xmlns:a16="http://schemas.microsoft.com/office/drawing/2014/main" id="{9A37A239-35A6-4739-8BEB-B48F4068586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CF3F7D85-66D0-4A22-937D-D73D0E69EB8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C1D53CA1-C254-48FF-BBDB-1773C64C62B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E488D15E-B505-415B-836A-98C9831E38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7" name="直線コネクタ 216">
          <a:extLst>
            <a:ext uri="{FF2B5EF4-FFF2-40B4-BE49-F238E27FC236}">
              <a16:creationId xmlns:a16="http://schemas.microsoft.com/office/drawing/2014/main" id="{E1EDCA6D-1AFE-46A8-B113-08474F1A590A}"/>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8" name="【体育館・プール】&#10;一人当たり面積最小値テキスト">
          <a:extLst>
            <a:ext uri="{FF2B5EF4-FFF2-40B4-BE49-F238E27FC236}">
              <a16:creationId xmlns:a16="http://schemas.microsoft.com/office/drawing/2014/main" id="{FC93BE85-F0C9-4391-844D-5516A646609E}"/>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9" name="直線コネクタ 218">
          <a:extLst>
            <a:ext uri="{FF2B5EF4-FFF2-40B4-BE49-F238E27FC236}">
              <a16:creationId xmlns:a16="http://schemas.microsoft.com/office/drawing/2014/main" id="{556AF320-1DDE-4D01-844D-0E2D4C9FD12A}"/>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0" name="【体育館・プール】&#10;一人当たり面積最大値テキスト">
          <a:extLst>
            <a:ext uri="{FF2B5EF4-FFF2-40B4-BE49-F238E27FC236}">
              <a16:creationId xmlns:a16="http://schemas.microsoft.com/office/drawing/2014/main" id="{51B9AAC1-D2EA-4945-8318-EFF3B35FB1D2}"/>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1" name="直線コネクタ 220">
          <a:extLst>
            <a:ext uri="{FF2B5EF4-FFF2-40B4-BE49-F238E27FC236}">
              <a16:creationId xmlns:a16="http://schemas.microsoft.com/office/drawing/2014/main" id="{88F7473B-EB26-42E7-9840-F9E123051F75}"/>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2" name="【体育館・プール】&#10;一人当たり面積平均値テキスト">
          <a:extLst>
            <a:ext uri="{FF2B5EF4-FFF2-40B4-BE49-F238E27FC236}">
              <a16:creationId xmlns:a16="http://schemas.microsoft.com/office/drawing/2014/main" id="{B1279E71-C6F2-4D6E-AF44-048F7BEF9948}"/>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3" name="フローチャート: 判断 222">
          <a:extLst>
            <a:ext uri="{FF2B5EF4-FFF2-40B4-BE49-F238E27FC236}">
              <a16:creationId xmlns:a16="http://schemas.microsoft.com/office/drawing/2014/main" id="{4E4F5B4E-F62D-4A59-9056-497AC6F0156A}"/>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4" name="フローチャート: 判断 223">
          <a:extLst>
            <a:ext uri="{FF2B5EF4-FFF2-40B4-BE49-F238E27FC236}">
              <a16:creationId xmlns:a16="http://schemas.microsoft.com/office/drawing/2014/main" id="{DDD395BD-779D-4E4F-B867-50E131651D93}"/>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166387</xdr:rowOff>
    </xdr:from>
    <xdr:ext cx="469744" cy="259045"/>
    <xdr:sp macro="" textlink="">
      <xdr:nvSpPr>
        <xdr:cNvPr id="225" name="n_1aveValue【体育館・プール】&#10;一人当たり面積">
          <a:extLst>
            <a:ext uri="{FF2B5EF4-FFF2-40B4-BE49-F238E27FC236}">
              <a16:creationId xmlns:a16="http://schemas.microsoft.com/office/drawing/2014/main" id="{B24B39AF-2319-417B-BE45-5432B1D355CF}"/>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57785</xdr:rowOff>
    </xdr:from>
    <xdr:to>
      <xdr:col>46</xdr:col>
      <xdr:colOff>38100</xdr:colOff>
      <xdr:row>62</xdr:row>
      <xdr:rowOff>159385</xdr:rowOff>
    </xdr:to>
    <xdr:sp macro="" textlink="">
      <xdr:nvSpPr>
        <xdr:cNvPr id="226" name="フローチャート: 判断 225">
          <a:extLst>
            <a:ext uri="{FF2B5EF4-FFF2-40B4-BE49-F238E27FC236}">
              <a16:creationId xmlns:a16="http://schemas.microsoft.com/office/drawing/2014/main" id="{19B028F2-D013-485F-87B1-E4B973F3C48D}"/>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4462</xdr:rowOff>
    </xdr:from>
    <xdr:ext cx="469744" cy="259045"/>
    <xdr:sp macro="" textlink="">
      <xdr:nvSpPr>
        <xdr:cNvPr id="227" name="n_2aveValue【体育館・プール】&#10;一人当たり面積">
          <a:extLst>
            <a:ext uri="{FF2B5EF4-FFF2-40B4-BE49-F238E27FC236}">
              <a16:creationId xmlns:a16="http://schemas.microsoft.com/office/drawing/2014/main" id="{38EFE4C2-9CB6-497C-B53D-8089ADE794BA}"/>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44450</xdr:rowOff>
    </xdr:from>
    <xdr:to>
      <xdr:col>41</xdr:col>
      <xdr:colOff>101600</xdr:colOff>
      <xdr:row>62</xdr:row>
      <xdr:rowOff>146050</xdr:rowOff>
    </xdr:to>
    <xdr:sp macro="" textlink="">
      <xdr:nvSpPr>
        <xdr:cNvPr id="228" name="フローチャート: 判断 227">
          <a:extLst>
            <a:ext uri="{FF2B5EF4-FFF2-40B4-BE49-F238E27FC236}">
              <a16:creationId xmlns:a16="http://schemas.microsoft.com/office/drawing/2014/main" id="{71450DED-D922-48EF-B3C5-21E9C716D62C}"/>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162577</xdr:rowOff>
    </xdr:from>
    <xdr:ext cx="469744" cy="259045"/>
    <xdr:sp macro="" textlink="">
      <xdr:nvSpPr>
        <xdr:cNvPr id="229" name="n_3aveValue【体育館・プール】&#10;一人当たり面積">
          <a:extLst>
            <a:ext uri="{FF2B5EF4-FFF2-40B4-BE49-F238E27FC236}">
              <a16:creationId xmlns:a16="http://schemas.microsoft.com/office/drawing/2014/main" id="{29F7F224-3EF6-488C-B464-90D7AF79E397}"/>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63500</xdr:rowOff>
    </xdr:from>
    <xdr:to>
      <xdr:col>36</xdr:col>
      <xdr:colOff>165100</xdr:colOff>
      <xdr:row>62</xdr:row>
      <xdr:rowOff>165100</xdr:rowOff>
    </xdr:to>
    <xdr:sp macro="" textlink="">
      <xdr:nvSpPr>
        <xdr:cNvPr id="230" name="フローチャート: 判断 229">
          <a:extLst>
            <a:ext uri="{FF2B5EF4-FFF2-40B4-BE49-F238E27FC236}">
              <a16:creationId xmlns:a16="http://schemas.microsoft.com/office/drawing/2014/main" id="{C077C760-9AD8-4B69-BFFB-7F132CDE2BD5}"/>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10177</xdr:rowOff>
    </xdr:from>
    <xdr:ext cx="469744" cy="259045"/>
    <xdr:sp macro="" textlink="">
      <xdr:nvSpPr>
        <xdr:cNvPr id="231" name="n_4aveValue【体育館・プール】&#10;一人当たり面積">
          <a:extLst>
            <a:ext uri="{FF2B5EF4-FFF2-40B4-BE49-F238E27FC236}">
              <a16:creationId xmlns:a16="http://schemas.microsoft.com/office/drawing/2014/main" id="{50ADDBD4-8CD9-4D3C-8A29-412217437283}"/>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6C149D9-0E09-4C41-93DD-A586CDE91D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D4C89DC-24EF-4DDD-B910-A3D4F0BBD00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DCFE19F-6DBD-4B89-A86D-C632A39A4D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B302827-2F62-4BBA-989D-0D394B8599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75CB582-39ED-4E62-970B-8F464067F4F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8255</xdr:rowOff>
    </xdr:from>
    <xdr:to>
      <xdr:col>55</xdr:col>
      <xdr:colOff>50800</xdr:colOff>
      <xdr:row>63</xdr:row>
      <xdr:rowOff>109855</xdr:rowOff>
    </xdr:to>
    <xdr:sp macro="" textlink="">
      <xdr:nvSpPr>
        <xdr:cNvPr id="237" name="楕円 236">
          <a:extLst>
            <a:ext uri="{FF2B5EF4-FFF2-40B4-BE49-F238E27FC236}">
              <a16:creationId xmlns:a16="http://schemas.microsoft.com/office/drawing/2014/main" id="{A4115A21-1188-4D6A-9EC5-D535617D0943}"/>
            </a:ext>
          </a:extLst>
        </xdr:cNvPr>
        <xdr:cNvSpPr/>
      </xdr:nvSpPr>
      <xdr:spPr>
        <a:xfrm>
          <a:off x="10426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158132</xdr:rowOff>
    </xdr:from>
    <xdr:ext cx="469744" cy="259045"/>
    <xdr:sp macro="" textlink="">
      <xdr:nvSpPr>
        <xdr:cNvPr id="238" name="【体育館・プール】&#10;一人当たり面積該当値テキスト">
          <a:extLst>
            <a:ext uri="{FF2B5EF4-FFF2-40B4-BE49-F238E27FC236}">
              <a16:creationId xmlns:a16="http://schemas.microsoft.com/office/drawing/2014/main" id="{D58B4611-D6EF-4AA2-AC36-ABDB4AA6A426}"/>
            </a:ext>
          </a:extLst>
        </xdr:cNvPr>
        <xdr:cNvSpPr txBox="1"/>
      </xdr:nvSpPr>
      <xdr:spPr>
        <a:xfrm>
          <a:off x="10515600"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39" name="楕円 238">
          <a:extLst>
            <a:ext uri="{FF2B5EF4-FFF2-40B4-BE49-F238E27FC236}">
              <a16:creationId xmlns:a16="http://schemas.microsoft.com/office/drawing/2014/main" id="{86445993-6944-4558-952A-E7F3F57580F2}"/>
            </a:ext>
          </a:extLst>
        </xdr:cNvPr>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63</xdr:row>
      <xdr:rowOff>59055</xdr:rowOff>
    </xdr:to>
    <xdr:cxnSp macro="">
      <xdr:nvCxnSpPr>
        <xdr:cNvPr id="240" name="直線コネクタ 239">
          <a:extLst>
            <a:ext uri="{FF2B5EF4-FFF2-40B4-BE49-F238E27FC236}">
              <a16:creationId xmlns:a16="http://schemas.microsoft.com/office/drawing/2014/main" id="{4704090D-1EE6-4E03-A6DC-37276DB6F15F}"/>
            </a:ext>
          </a:extLst>
        </xdr:cNvPr>
        <xdr:cNvCxnSpPr/>
      </xdr:nvCxnSpPr>
      <xdr:spPr>
        <a:xfrm>
          <a:off x="9639300" y="1076706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88265</xdr:rowOff>
    </xdr:from>
    <xdr:to>
      <xdr:col>46</xdr:col>
      <xdr:colOff>38100</xdr:colOff>
      <xdr:row>63</xdr:row>
      <xdr:rowOff>18415</xdr:rowOff>
    </xdr:to>
    <xdr:sp macro="" textlink="">
      <xdr:nvSpPr>
        <xdr:cNvPr id="241" name="楕円 240">
          <a:extLst>
            <a:ext uri="{FF2B5EF4-FFF2-40B4-BE49-F238E27FC236}">
              <a16:creationId xmlns:a16="http://schemas.microsoft.com/office/drawing/2014/main" id="{8591343A-E45F-4BF4-9BAE-817B0AC5685E}"/>
            </a:ext>
          </a:extLst>
        </xdr:cNvPr>
        <xdr:cNvSpPr/>
      </xdr:nvSpPr>
      <xdr:spPr>
        <a:xfrm>
          <a:off x="869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139065</xdr:rowOff>
    </xdr:to>
    <xdr:cxnSp macro="">
      <xdr:nvCxnSpPr>
        <xdr:cNvPr id="242" name="直線コネクタ 241">
          <a:extLst>
            <a:ext uri="{FF2B5EF4-FFF2-40B4-BE49-F238E27FC236}">
              <a16:creationId xmlns:a16="http://schemas.microsoft.com/office/drawing/2014/main" id="{FC697349-32F5-427D-8064-62538EA30887}"/>
            </a:ext>
          </a:extLst>
        </xdr:cNvPr>
        <xdr:cNvCxnSpPr/>
      </xdr:nvCxnSpPr>
      <xdr:spPr>
        <a:xfrm flipV="1">
          <a:off x="8750300" y="1076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xdr:rowOff>
    </xdr:from>
    <xdr:to>
      <xdr:col>41</xdr:col>
      <xdr:colOff>101600</xdr:colOff>
      <xdr:row>63</xdr:row>
      <xdr:rowOff>109855</xdr:rowOff>
    </xdr:to>
    <xdr:sp macro="" textlink="">
      <xdr:nvSpPr>
        <xdr:cNvPr id="243" name="楕円 242">
          <a:extLst>
            <a:ext uri="{FF2B5EF4-FFF2-40B4-BE49-F238E27FC236}">
              <a16:creationId xmlns:a16="http://schemas.microsoft.com/office/drawing/2014/main" id="{08273AC7-5FBD-44AE-9133-3B98B1047D7D}"/>
            </a:ext>
          </a:extLst>
        </xdr:cNvPr>
        <xdr:cNvSpPr/>
      </xdr:nvSpPr>
      <xdr:spPr>
        <a:xfrm>
          <a:off x="781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139065</xdr:rowOff>
    </xdr:from>
    <xdr:to>
      <xdr:col>45</xdr:col>
      <xdr:colOff>177800</xdr:colOff>
      <xdr:row>63</xdr:row>
      <xdr:rowOff>59055</xdr:rowOff>
    </xdr:to>
    <xdr:cxnSp macro="">
      <xdr:nvCxnSpPr>
        <xdr:cNvPr id="244" name="直線コネクタ 243">
          <a:extLst>
            <a:ext uri="{FF2B5EF4-FFF2-40B4-BE49-F238E27FC236}">
              <a16:creationId xmlns:a16="http://schemas.microsoft.com/office/drawing/2014/main" id="{3C45A3CA-CEB3-4B03-AB4E-0E320813EE02}"/>
            </a:ext>
          </a:extLst>
        </xdr:cNvPr>
        <xdr:cNvCxnSpPr/>
      </xdr:nvCxnSpPr>
      <xdr:spPr>
        <a:xfrm flipV="1">
          <a:off x="7861300" y="1076896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103505</xdr:rowOff>
    </xdr:from>
    <xdr:to>
      <xdr:col>36</xdr:col>
      <xdr:colOff>165100</xdr:colOff>
      <xdr:row>64</xdr:row>
      <xdr:rowOff>33655</xdr:rowOff>
    </xdr:to>
    <xdr:sp macro="" textlink="">
      <xdr:nvSpPr>
        <xdr:cNvPr id="245" name="楕円 244">
          <a:extLst>
            <a:ext uri="{FF2B5EF4-FFF2-40B4-BE49-F238E27FC236}">
              <a16:creationId xmlns:a16="http://schemas.microsoft.com/office/drawing/2014/main" id="{B8734178-AEFA-449E-A12F-D61093CA0D8C}"/>
            </a:ext>
          </a:extLst>
        </xdr:cNvPr>
        <xdr:cNvSpPr/>
      </xdr:nvSpPr>
      <xdr:spPr>
        <a:xfrm>
          <a:off x="6921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59055</xdr:rowOff>
    </xdr:from>
    <xdr:to>
      <xdr:col>41</xdr:col>
      <xdr:colOff>50800</xdr:colOff>
      <xdr:row>63</xdr:row>
      <xdr:rowOff>154305</xdr:rowOff>
    </xdr:to>
    <xdr:cxnSp macro="">
      <xdr:nvCxnSpPr>
        <xdr:cNvPr id="246" name="直線コネクタ 245">
          <a:extLst>
            <a:ext uri="{FF2B5EF4-FFF2-40B4-BE49-F238E27FC236}">
              <a16:creationId xmlns:a16="http://schemas.microsoft.com/office/drawing/2014/main" id="{12957973-0AA2-4A87-9B6C-0F0132DCE198}"/>
            </a:ext>
          </a:extLst>
        </xdr:cNvPr>
        <xdr:cNvCxnSpPr/>
      </xdr:nvCxnSpPr>
      <xdr:spPr>
        <a:xfrm flipV="1">
          <a:off x="6972300" y="1086040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7637</xdr:rowOff>
    </xdr:from>
    <xdr:ext cx="469744" cy="259045"/>
    <xdr:sp macro="" textlink="">
      <xdr:nvSpPr>
        <xdr:cNvPr id="247" name="n_1mainValue【体育館・プール】&#10;一人当たり面積">
          <a:extLst>
            <a:ext uri="{FF2B5EF4-FFF2-40B4-BE49-F238E27FC236}">
              <a16:creationId xmlns:a16="http://schemas.microsoft.com/office/drawing/2014/main" id="{AEFCAD4B-44B1-4ADC-8A0D-5CCD8B04CA84}"/>
            </a:ext>
          </a:extLst>
        </xdr:cNvPr>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9542</xdr:rowOff>
    </xdr:from>
    <xdr:ext cx="469744" cy="259045"/>
    <xdr:sp macro="" textlink="">
      <xdr:nvSpPr>
        <xdr:cNvPr id="248" name="n_2mainValue【体育館・プール】&#10;一人当たり面積">
          <a:extLst>
            <a:ext uri="{FF2B5EF4-FFF2-40B4-BE49-F238E27FC236}">
              <a16:creationId xmlns:a16="http://schemas.microsoft.com/office/drawing/2014/main" id="{3863FC7F-DFFD-406B-B579-CD7C718F6196}"/>
            </a:ext>
          </a:extLst>
        </xdr:cNvPr>
        <xdr:cNvSpPr txBox="1"/>
      </xdr:nvSpPr>
      <xdr:spPr>
        <a:xfrm>
          <a:off x="8515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100982</xdr:rowOff>
    </xdr:from>
    <xdr:ext cx="469744" cy="259045"/>
    <xdr:sp macro="" textlink="">
      <xdr:nvSpPr>
        <xdr:cNvPr id="249" name="n_3mainValue【体育館・プール】&#10;一人当たり面積">
          <a:extLst>
            <a:ext uri="{FF2B5EF4-FFF2-40B4-BE49-F238E27FC236}">
              <a16:creationId xmlns:a16="http://schemas.microsoft.com/office/drawing/2014/main" id="{0AABB319-4DBF-4137-837E-47E6FA284ECD}"/>
            </a:ext>
          </a:extLst>
        </xdr:cNvPr>
        <xdr:cNvSpPr txBox="1"/>
      </xdr:nvSpPr>
      <xdr:spPr>
        <a:xfrm>
          <a:off x="76264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24782</xdr:rowOff>
    </xdr:from>
    <xdr:ext cx="469744" cy="259045"/>
    <xdr:sp macro="" textlink="">
      <xdr:nvSpPr>
        <xdr:cNvPr id="250" name="n_4mainValue【体育館・プール】&#10;一人当たり面積">
          <a:extLst>
            <a:ext uri="{FF2B5EF4-FFF2-40B4-BE49-F238E27FC236}">
              <a16:creationId xmlns:a16="http://schemas.microsoft.com/office/drawing/2014/main" id="{B51656E6-2655-4ECA-A234-0E19DF167612}"/>
            </a:ext>
          </a:extLst>
        </xdr:cNvPr>
        <xdr:cNvSpPr txBox="1"/>
      </xdr:nvSpPr>
      <xdr:spPr>
        <a:xfrm>
          <a:off x="6737427" y="1099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93E2308F-21B1-4D3E-98DB-1EB0596C57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59E700A0-BEAC-49A9-9B84-6A6EBF7A37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7B266E6A-769E-437B-BE96-8F23FA7F03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59CE633A-FF13-4C31-9813-1B020A58C7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9B63EBF6-908E-49C7-A758-0E33D8FA2E0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7266D186-43FA-416B-82D0-B8B1164971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E5465659-405D-43BD-88E1-A15FE2C668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439DA3A0-ACC6-4ED6-B61E-D56F1A752C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7C010288-A5FB-4FD6-8F7D-E5E90F132D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7D3E3654-B99C-45B2-9410-214C4F7742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D8E3BD99-A391-4CEF-A6F5-CF4696525EC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CCEB1603-822B-4782-AA2B-04D44AF024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9140C623-99AF-4CA7-9951-DB2A4D32F01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ED0FF0B9-2E4C-44CB-89C8-47892562744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6A9F7296-3821-4061-9C11-ED04ADA8603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047F5B64-6466-43AC-8770-681B5039DB2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3B048B5F-3E3B-4066-BCD2-F3D148E3F5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8198018D-51AF-4588-A691-F4BC7A3A75C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60939067-8B20-4944-B123-A4E99F395F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6789A72C-000B-479F-8023-C48096E0939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078CD9FF-B5AB-4071-A5A7-7F7D2D087E3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1AA8D6EA-4ACC-4520-A52B-00C105BC0D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0429C7B3-8D3C-4E9B-A064-52565DF35C9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ABB2B319-0069-4965-979C-D605A91FC4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5" name="直線コネクタ 274">
          <a:extLst>
            <a:ext uri="{FF2B5EF4-FFF2-40B4-BE49-F238E27FC236}">
              <a16:creationId xmlns:a16="http://schemas.microsoft.com/office/drawing/2014/main" id="{BEFA9F99-C433-468B-8058-2B0C7AC6433D}"/>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6" name="【福祉施設】&#10;有形固定資産減価償却率最小値テキスト">
          <a:extLst>
            <a:ext uri="{FF2B5EF4-FFF2-40B4-BE49-F238E27FC236}">
              <a16:creationId xmlns:a16="http://schemas.microsoft.com/office/drawing/2014/main" id="{45693238-7210-4D0C-BB54-AF11F2605FD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7" name="直線コネクタ 276">
          <a:extLst>
            <a:ext uri="{FF2B5EF4-FFF2-40B4-BE49-F238E27FC236}">
              <a16:creationId xmlns:a16="http://schemas.microsoft.com/office/drawing/2014/main" id="{34852632-F4E7-44F0-B629-E7C8CBC91B1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8" name="【福祉施設】&#10;有形固定資産減価償却率最大値テキスト">
          <a:extLst>
            <a:ext uri="{FF2B5EF4-FFF2-40B4-BE49-F238E27FC236}">
              <a16:creationId xmlns:a16="http://schemas.microsoft.com/office/drawing/2014/main" id="{B5E2E5A6-36B9-4694-A425-8D62859AC1D4}"/>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9" name="直線コネクタ 278">
          <a:extLst>
            <a:ext uri="{FF2B5EF4-FFF2-40B4-BE49-F238E27FC236}">
              <a16:creationId xmlns:a16="http://schemas.microsoft.com/office/drawing/2014/main" id="{F4C7FD97-8741-40B9-8020-8C7A000BA127}"/>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B1DE7EFB-03FC-47FC-8CF3-658C5A8770BF}"/>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1" name="フローチャート: 判断 280">
          <a:extLst>
            <a:ext uri="{FF2B5EF4-FFF2-40B4-BE49-F238E27FC236}">
              <a16:creationId xmlns:a16="http://schemas.microsoft.com/office/drawing/2014/main" id="{A0A96BA8-4739-4414-9743-39DB51353604}"/>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2" name="フローチャート: 判断 281">
          <a:extLst>
            <a:ext uri="{FF2B5EF4-FFF2-40B4-BE49-F238E27FC236}">
              <a16:creationId xmlns:a16="http://schemas.microsoft.com/office/drawing/2014/main" id="{55FE222C-16AB-49BB-AF6D-032E846240CE}"/>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27322</xdr:rowOff>
    </xdr:from>
    <xdr:ext cx="405111" cy="259045"/>
    <xdr:sp macro="" textlink="">
      <xdr:nvSpPr>
        <xdr:cNvPr id="283" name="n_1aveValue【福祉施設】&#10;有形固定資産減価償却率">
          <a:extLst>
            <a:ext uri="{FF2B5EF4-FFF2-40B4-BE49-F238E27FC236}">
              <a16:creationId xmlns:a16="http://schemas.microsoft.com/office/drawing/2014/main" id="{7CF1C883-CDD3-456F-B8CB-65D2109A520C}"/>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162561</xdr:rowOff>
    </xdr:from>
    <xdr:to>
      <xdr:col>15</xdr:col>
      <xdr:colOff>101600</xdr:colOff>
      <xdr:row>81</xdr:row>
      <xdr:rowOff>92711</xdr:rowOff>
    </xdr:to>
    <xdr:sp macro="" textlink="">
      <xdr:nvSpPr>
        <xdr:cNvPr id="284" name="フローチャート: 判断 283">
          <a:extLst>
            <a:ext uri="{FF2B5EF4-FFF2-40B4-BE49-F238E27FC236}">
              <a16:creationId xmlns:a16="http://schemas.microsoft.com/office/drawing/2014/main" id="{D56A0606-9939-4241-97E5-C89B397D5C85}"/>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109238</xdr:rowOff>
    </xdr:from>
    <xdr:ext cx="405111" cy="259045"/>
    <xdr:sp macro="" textlink="">
      <xdr:nvSpPr>
        <xdr:cNvPr id="285" name="n_2aveValue【福祉施設】&#10;有形固定資産減価償却率">
          <a:extLst>
            <a:ext uri="{FF2B5EF4-FFF2-40B4-BE49-F238E27FC236}">
              <a16:creationId xmlns:a16="http://schemas.microsoft.com/office/drawing/2014/main" id="{1EBBE587-A23D-4067-952E-06820F392D29}"/>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166370</xdr:rowOff>
    </xdr:from>
    <xdr:to>
      <xdr:col>10</xdr:col>
      <xdr:colOff>165100</xdr:colOff>
      <xdr:row>81</xdr:row>
      <xdr:rowOff>96520</xdr:rowOff>
    </xdr:to>
    <xdr:sp macro="" textlink="">
      <xdr:nvSpPr>
        <xdr:cNvPr id="286" name="フローチャート: 判断 285">
          <a:extLst>
            <a:ext uri="{FF2B5EF4-FFF2-40B4-BE49-F238E27FC236}">
              <a16:creationId xmlns:a16="http://schemas.microsoft.com/office/drawing/2014/main" id="{F00FA79B-B0AD-4DD0-B23B-DBFDEC8C8C3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113047</xdr:rowOff>
    </xdr:from>
    <xdr:ext cx="405111" cy="259045"/>
    <xdr:sp macro="" textlink="">
      <xdr:nvSpPr>
        <xdr:cNvPr id="287" name="n_3aveValue【福祉施設】&#10;有形固定資産減価償却率">
          <a:extLst>
            <a:ext uri="{FF2B5EF4-FFF2-40B4-BE49-F238E27FC236}">
              <a16:creationId xmlns:a16="http://schemas.microsoft.com/office/drawing/2014/main" id="{8DFAF3E4-019E-453F-9635-89C731DC7BBB}"/>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17780</xdr:rowOff>
    </xdr:from>
    <xdr:to>
      <xdr:col>6</xdr:col>
      <xdr:colOff>38100</xdr:colOff>
      <xdr:row>81</xdr:row>
      <xdr:rowOff>119380</xdr:rowOff>
    </xdr:to>
    <xdr:sp macro="" textlink="">
      <xdr:nvSpPr>
        <xdr:cNvPr id="288" name="フローチャート: 判断 287">
          <a:extLst>
            <a:ext uri="{FF2B5EF4-FFF2-40B4-BE49-F238E27FC236}">
              <a16:creationId xmlns:a16="http://schemas.microsoft.com/office/drawing/2014/main" id="{821F4503-52A8-4796-B991-80406FF5F4DE}"/>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135907</xdr:rowOff>
    </xdr:from>
    <xdr:ext cx="405111" cy="259045"/>
    <xdr:sp macro="" textlink="">
      <xdr:nvSpPr>
        <xdr:cNvPr id="289" name="n_4aveValue【福祉施設】&#10;有形固定資産減価償却率">
          <a:extLst>
            <a:ext uri="{FF2B5EF4-FFF2-40B4-BE49-F238E27FC236}">
              <a16:creationId xmlns:a16="http://schemas.microsoft.com/office/drawing/2014/main" id="{8F41E74A-7525-4775-9FFE-55787127392A}"/>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C48FEDA-3812-459B-8BC4-1CD578508C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F1CDD2B-228F-49CC-95E6-55B4410F6C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3B270CA-FD11-430B-BFEA-3E7A1A13591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FFA10FC-D067-4466-8532-B5F380DE28B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C12DC91-27F8-4D8E-A285-91DE47F9EB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5" name="楕円 294">
          <a:extLst>
            <a:ext uri="{FF2B5EF4-FFF2-40B4-BE49-F238E27FC236}">
              <a16:creationId xmlns:a16="http://schemas.microsoft.com/office/drawing/2014/main" id="{ACCABFE0-2F5A-4A6E-B5AC-83EA199AF35A}"/>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96" name="【福祉施設】&#10;有形固定資産減価償却率該当値テキスト">
          <a:extLst>
            <a:ext uri="{FF2B5EF4-FFF2-40B4-BE49-F238E27FC236}">
              <a16:creationId xmlns:a16="http://schemas.microsoft.com/office/drawing/2014/main" id="{1D23F1CF-0ABC-4DD4-969F-61532A52639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97" name="楕円 296">
          <a:extLst>
            <a:ext uri="{FF2B5EF4-FFF2-40B4-BE49-F238E27FC236}">
              <a16:creationId xmlns:a16="http://schemas.microsoft.com/office/drawing/2014/main" id="{1BBE87B3-B427-4055-8240-84AB0C9263A6}"/>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98" name="直線コネクタ 297">
          <a:extLst>
            <a:ext uri="{FF2B5EF4-FFF2-40B4-BE49-F238E27FC236}">
              <a16:creationId xmlns:a16="http://schemas.microsoft.com/office/drawing/2014/main" id="{02B60295-22FD-4C14-8D6C-3729D4B66BE4}"/>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99" name="楕円 298">
          <a:extLst>
            <a:ext uri="{FF2B5EF4-FFF2-40B4-BE49-F238E27FC236}">
              <a16:creationId xmlns:a16="http://schemas.microsoft.com/office/drawing/2014/main" id="{900213AF-6263-4027-A6CB-9F6CB5C1CFC4}"/>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0" name="直線コネクタ 299">
          <a:extLst>
            <a:ext uri="{FF2B5EF4-FFF2-40B4-BE49-F238E27FC236}">
              <a16:creationId xmlns:a16="http://schemas.microsoft.com/office/drawing/2014/main" id="{C235238D-B99B-4B06-A280-8381BB597F59}"/>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1" name="楕円 300">
          <a:extLst>
            <a:ext uri="{FF2B5EF4-FFF2-40B4-BE49-F238E27FC236}">
              <a16:creationId xmlns:a16="http://schemas.microsoft.com/office/drawing/2014/main" id="{5707388E-B1D5-4FE0-AB56-CEC1D7A5CBF6}"/>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2" name="直線コネクタ 301">
          <a:extLst>
            <a:ext uri="{FF2B5EF4-FFF2-40B4-BE49-F238E27FC236}">
              <a16:creationId xmlns:a16="http://schemas.microsoft.com/office/drawing/2014/main" id="{CEDD8B48-257E-4656-84E5-12A3169C2E3E}"/>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03" name="楕円 302">
          <a:extLst>
            <a:ext uri="{FF2B5EF4-FFF2-40B4-BE49-F238E27FC236}">
              <a16:creationId xmlns:a16="http://schemas.microsoft.com/office/drawing/2014/main" id="{F3B82A06-DF27-4FEE-8756-2206DE08E0A3}"/>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04" name="直線コネクタ 303">
          <a:extLst>
            <a:ext uri="{FF2B5EF4-FFF2-40B4-BE49-F238E27FC236}">
              <a16:creationId xmlns:a16="http://schemas.microsoft.com/office/drawing/2014/main" id="{65B65547-0F5E-4955-B37A-521509A63BC7}"/>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86</xdr:row>
      <xdr:rowOff>156227</xdr:rowOff>
    </xdr:from>
    <xdr:ext cx="469744" cy="259045"/>
    <xdr:sp macro="" textlink="">
      <xdr:nvSpPr>
        <xdr:cNvPr id="305" name="n_1mainValue【福祉施設】&#10;有形固定資産減価償却率">
          <a:extLst>
            <a:ext uri="{FF2B5EF4-FFF2-40B4-BE49-F238E27FC236}">
              <a16:creationId xmlns:a16="http://schemas.microsoft.com/office/drawing/2014/main" id="{1C8A22FA-929F-451F-AF42-CE516BE7535C}"/>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06" name="n_2mainValue【福祉施設】&#10;有形固定資産減価償却率">
          <a:extLst>
            <a:ext uri="{FF2B5EF4-FFF2-40B4-BE49-F238E27FC236}">
              <a16:creationId xmlns:a16="http://schemas.microsoft.com/office/drawing/2014/main" id="{26F967AA-0550-4C87-BDBE-A36E528D39DF}"/>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07" name="n_3mainValue【福祉施設】&#10;有形固定資産減価償却率">
          <a:extLst>
            <a:ext uri="{FF2B5EF4-FFF2-40B4-BE49-F238E27FC236}">
              <a16:creationId xmlns:a16="http://schemas.microsoft.com/office/drawing/2014/main" id="{19639BBF-6124-471A-A089-220B11D17FC7}"/>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08" name="n_4mainValue【福祉施設】&#10;有形固定資産減価償却率">
          <a:extLst>
            <a:ext uri="{FF2B5EF4-FFF2-40B4-BE49-F238E27FC236}">
              <a16:creationId xmlns:a16="http://schemas.microsoft.com/office/drawing/2014/main" id="{7EBBC3C5-256A-4A54-B0AC-7278F84B8D30}"/>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E224E2B2-0A51-4072-944E-04BE518BC3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7E9DA630-7DA4-40E4-9E74-C228DD7C772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BE5B85C2-C9DE-4B68-B8CC-653826AF43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9E67B31C-7840-4DAF-B6DA-623DA76D55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AF4EB8A4-DBA7-4322-A87C-A1552782D7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7D59CBCB-A7BA-450F-84A2-FDA3E644D4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398BE29-0069-48A9-A94C-4C93848160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968B3036-4251-40B4-9EE9-7989080D8E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418B1F1C-5356-4BBD-A5AE-7C6F37A001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A70B33B0-FDD4-4FBD-8331-76F2CC35DB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A6E6A398-514E-42E8-91CF-E2B96F6D432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a:extLst>
            <a:ext uri="{FF2B5EF4-FFF2-40B4-BE49-F238E27FC236}">
              <a16:creationId xmlns:a16="http://schemas.microsoft.com/office/drawing/2014/main" id="{CBFE876C-7292-4E76-B7DD-C1AF85F13D3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E3151DFC-47EA-4DC7-A27F-E129EAE22F2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a:extLst>
            <a:ext uri="{FF2B5EF4-FFF2-40B4-BE49-F238E27FC236}">
              <a16:creationId xmlns:a16="http://schemas.microsoft.com/office/drawing/2014/main" id="{F45DBD07-EA0D-41ED-8D27-502E8A1E3EF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360FFC11-31D7-4470-98C3-634C85964FB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a:extLst>
            <a:ext uri="{FF2B5EF4-FFF2-40B4-BE49-F238E27FC236}">
              <a16:creationId xmlns:a16="http://schemas.microsoft.com/office/drawing/2014/main" id="{622E006A-C317-470B-B0EA-C3B33F07D64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F74FA211-EAE6-42CE-8920-D1B17C6FCF2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a:extLst>
            <a:ext uri="{FF2B5EF4-FFF2-40B4-BE49-F238E27FC236}">
              <a16:creationId xmlns:a16="http://schemas.microsoft.com/office/drawing/2014/main" id="{F09FED4A-0436-4F61-9F77-64B3E50D863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BF2F8291-A449-4FEA-BEBB-F183BF759A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27BF4A3F-B681-47A5-BB53-99538A422D9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3EB6CF48-42AC-4A01-AC27-C16B40EC76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0" name="直線コネクタ 329">
          <a:extLst>
            <a:ext uri="{FF2B5EF4-FFF2-40B4-BE49-F238E27FC236}">
              <a16:creationId xmlns:a16="http://schemas.microsoft.com/office/drawing/2014/main" id="{DCD02A2E-50B9-4534-8D04-17B6858478F3}"/>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1" name="【福祉施設】&#10;一人当たり面積最小値テキスト">
          <a:extLst>
            <a:ext uri="{FF2B5EF4-FFF2-40B4-BE49-F238E27FC236}">
              <a16:creationId xmlns:a16="http://schemas.microsoft.com/office/drawing/2014/main" id="{AD68F45D-B823-4894-BCF8-E25FEF979D92}"/>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32" name="直線コネクタ 331">
          <a:extLst>
            <a:ext uri="{FF2B5EF4-FFF2-40B4-BE49-F238E27FC236}">
              <a16:creationId xmlns:a16="http://schemas.microsoft.com/office/drawing/2014/main" id="{49662616-899F-41CE-9CFC-739C1C684E50}"/>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33" name="【福祉施設】&#10;一人当たり面積最大値テキスト">
          <a:extLst>
            <a:ext uri="{FF2B5EF4-FFF2-40B4-BE49-F238E27FC236}">
              <a16:creationId xmlns:a16="http://schemas.microsoft.com/office/drawing/2014/main" id="{0ED1F9BD-4256-4C89-9940-DA11994B8EAA}"/>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34" name="直線コネクタ 333">
          <a:extLst>
            <a:ext uri="{FF2B5EF4-FFF2-40B4-BE49-F238E27FC236}">
              <a16:creationId xmlns:a16="http://schemas.microsoft.com/office/drawing/2014/main" id="{61BE4959-2927-448F-94FF-7CA2EB07E3BE}"/>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35" name="【福祉施設】&#10;一人当たり面積平均値テキスト">
          <a:extLst>
            <a:ext uri="{FF2B5EF4-FFF2-40B4-BE49-F238E27FC236}">
              <a16:creationId xmlns:a16="http://schemas.microsoft.com/office/drawing/2014/main" id="{854BC0F4-AC41-4850-BA8F-C117B233F6BC}"/>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36" name="フローチャート: 判断 335">
          <a:extLst>
            <a:ext uri="{FF2B5EF4-FFF2-40B4-BE49-F238E27FC236}">
              <a16:creationId xmlns:a16="http://schemas.microsoft.com/office/drawing/2014/main" id="{67DFFC4E-0F6E-4D11-97F0-453B378EEA5B}"/>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7" name="フローチャート: 判断 336">
          <a:extLst>
            <a:ext uri="{FF2B5EF4-FFF2-40B4-BE49-F238E27FC236}">
              <a16:creationId xmlns:a16="http://schemas.microsoft.com/office/drawing/2014/main" id="{A7CFF50C-6D86-4503-8A06-C6C665BC90F1}"/>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71138</xdr:rowOff>
    </xdr:from>
    <xdr:ext cx="469744" cy="259045"/>
    <xdr:sp macro="" textlink="">
      <xdr:nvSpPr>
        <xdr:cNvPr id="338" name="n_1aveValue【福祉施設】&#10;一人当たり面積">
          <a:extLst>
            <a:ext uri="{FF2B5EF4-FFF2-40B4-BE49-F238E27FC236}">
              <a16:creationId xmlns:a16="http://schemas.microsoft.com/office/drawing/2014/main" id="{6BFFDA08-5F5F-450B-B8E1-762E9F6F5957}"/>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113030</xdr:rowOff>
    </xdr:from>
    <xdr:to>
      <xdr:col>46</xdr:col>
      <xdr:colOff>38100</xdr:colOff>
      <xdr:row>85</xdr:row>
      <xdr:rowOff>43180</xdr:rowOff>
    </xdr:to>
    <xdr:sp macro="" textlink="">
      <xdr:nvSpPr>
        <xdr:cNvPr id="339" name="フローチャート: 判断 338">
          <a:extLst>
            <a:ext uri="{FF2B5EF4-FFF2-40B4-BE49-F238E27FC236}">
              <a16:creationId xmlns:a16="http://schemas.microsoft.com/office/drawing/2014/main" id="{B3DA36A7-96AF-4A16-9C33-BB3714EE6FD1}"/>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59707</xdr:rowOff>
    </xdr:from>
    <xdr:ext cx="469744" cy="259045"/>
    <xdr:sp macro="" textlink="">
      <xdr:nvSpPr>
        <xdr:cNvPr id="340" name="n_2aveValue【福祉施設】&#10;一人当たり面積">
          <a:extLst>
            <a:ext uri="{FF2B5EF4-FFF2-40B4-BE49-F238E27FC236}">
              <a16:creationId xmlns:a16="http://schemas.microsoft.com/office/drawing/2014/main" id="{DCA3E0FF-87BE-4C9A-87F9-8C74937D4857}"/>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103887</xdr:rowOff>
    </xdr:from>
    <xdr:to>
      <xdr:col>41</xdr:col>
      <xdr:colOff>101600</xdr:colOff>
      <xdr:row>85</xdr:row>
      <xdr:rowOff>34037</xdr:rowOff>
    </xdr:to>
    <xdr:sp macro="" textlink="">
      <xdr:nvSpPr>
        <xdr:cNvPr id="341" name="フローチャート: 判断 340">
          <a:extLst>
            <a:ext uri="{FF2B5EF4-FFF2-40B4-BE49-F238E27FC236}">
              <a16:creationId xmlns:a16="http://schemas.microsoft.com/office/drawing/2014/main" id="{FBF77510-494D-4CA4-97B2-DE0F3DB6F98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50564</xdr:rowOff>
    </xdr:from>
    <xdr:ext cx="469744" cy="259045"/>
    <xdr:sp macro="" textlink="">
      <xdr:nvSpPr>
        <xdr:cNvPr id="342" name="n_3aveValue【福祉施設】&#10;一人当たり面積">
          <a:extLst>
            <a:ext uri="{FF2B5EF4-FFF2-40B4-BE49-F238E27FC236}">
              <a16:creationId xmlns:a16="http://schemas.microsoft.com/office/drawing/2014/main" id="{987B4C18-0525-47FA-AFF4-213A8FE93F14}"/>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145035</xdr:rowOff>
    </xdr:from>
    <xdr:to>
      <xdr:col>36</xdr:col>
      <xdr:colOff>165100</xdr:colOff>
      <xdr:row>85</xdr:row>
      <xdr:rowOff>75185</xdr:rowOff>
    </xdr:to>
    <xdr:sp macro="" textlink="">
      <xdr:nvSpPr>
        <xdr:cNvPr id="343" name="フローチャート: 判断 342">
          <a:extLst>
            <a:ext uri="{FF2B5EF4-FFF2-40B4-BE49-F238E27FC236}">
              <a16:creationId xmlns:a16="http://schemas.microsoft.com/office/drawing/2014/main" id="{0E4E1254-B98F-4257-A9CF-525C397F8819}"/>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91712</xdr:rowOff>
    </xdr:from>
    <xdr:ext cx="469744" cy="259045"/>
    <xdr:sp macro="" textlink="">
      <xdr:nvSpPr>
        <xdr:cNvPr id="344" name="n_4aveValue【福祉施設】&#10;一人当たり面積">
          <a:extLst>
            <a:ext uri="{FF2B5EF4-FFF2-40B4-BE49-F238E27FC236}">
              <a16:creationId xmlns:a16="http://schemas.microsoft.com/office/drawing/2014/main" id="{C9FD3C12-A2EA-4B77-B1A7-3A70D6DEC317}"/>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4E788B4-5966-426B-AA7B-9F4B3A2DDF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7074DA4C-C885-48D5-A36C-6FDFE13DF8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A7ADF56-C69F-48B1-B55B-CAD5CD2DCA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588809B-B4C8-4697-B346-DF5172262C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D0F483A-2EAF-4009-92FF-EC50E3A26F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149606</xdr:rowOff>
    </xdr:from>
    <xdr:to>
      <xdr:col>55</xdr:col>
      <xdr:colOff>50800</xdr:colOff>
      <xdr:row>86</xdr:row>
      <xdr:rowOff>79756</xdr:rowOff>
    </xdr:to>
    <xdr:sp macro="" textlink="">
      <xdr:nvSpPr>
        <xdr:cNvPr id="350" name="楕円 349">
          <a:extLst>
            <a:ext uri="{FF2B5EF4-FFF2-40B4-BE49-F238E27FC236}">
              <a16:creationId xmlns:a16="http://schemas.microsoft.com/office/drawing/2014/main" id="{B44E101E-9871-4055-86D9-D41971D2E7E0}"/>
            </a:ext>
          </a:extLst>
        </xdr:cNvPr>
        <xdr:cNvSpPr/>
      </xdr:nvSpPr>
      <xdr:spPr>
        <a:xfrm>
          <a:off x="10426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64533</xdr:rowOff>
    </xdr:from>
    <xdr:ext cx="469744" cy="259045"/>
    <xdr:sp macro="" textlink="">
      <xdr:nvSpPr>
        <xdr:cNvPr id="351" name="【福祉施設】&#10;一人当たり面積該当値テキスト">
          <a:extLst>
            <a:ext uri="{FF2B5EF4-FFF2-40B4-BE49-F238E27FC236}">
              <a16:creationId xmlns:a16="http://schemas.microsoft.com/office/drawing/2014/main" id="{7E9F2332-4CE2-46F0-B143-77ED6DEA6B57}"/>
            </a:ext>
          </a:extLst>
        </xdr:cNvPr>
        <xdr:cNvSpPr txBox="1"/>
      </xdr:nvSpPr>
      <xdr:spPr>
        <a:xfrm>
          <a:off x="10515600" y="1463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149606</xdr:rowOff>
    </xdr:from>
    <xdr:to>
      <xdr:col>50</xdr:col>
      <xdr:colOff>165100</xdr:colOff>
      <xdr:row>86</xdr:row>
      <xdr:rowOff>79756</xdr:rowOff>
    </xdr:to>
    <xdr:sp macro="" textlink="">
      <xdr:nvSpPr>
        <xdr:cNvPr id="352" name="楕円 351">
          <a:extLst>
            <a:ext uri="{FF2B5EF4-FFF2-40B4-BE49-F238E27FC236}">
              <a16:creationId xmlns:a16="http://schemas.microsoft.com/office/drawing/2014/main" id="{A96766C3-B533-4667-A111-17B8ACB601E3}"/>
            </a:ext>
          </a:extLst>
        </xdr:cNvPr>
        <xdr:cNvSpPr/>
      </xdr:nvSpPr>
      <xdr:spPr>
        <a:xfrm>
          <a:off x="9588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28956</xdr:rowOff>
    </xdr:from>
    <xdr:to>
      <xdr:col>55</xdr:col>
      <xdr:colOff>0</xdr:colOff>
      <xdr:row>86</xdr:row>
      <xdr:rowOff>28956</xdr:rowOff>
    </xdr:to>
    <xdr:cxnSp macro="">
      <xdr:nvCxnSpPr>
        <xdr:cNvPr id="353" name="直線コネクタ 352">
          <a:extLst>
            <a:ext uri="{FF2B5EF4-FFF2-40B4-BE49-F238E27FC236}">
              <a16:creationId xmlns:a16="http://schemas.microsoft.com/office/drawing/2014/main" id="{37D54B77-2F7B-474F-A8E6-020224C7C62A}"/>
            </a:ext>
          </a:extLst>
        </xdr:cNvPr>
        <xdr:cNvCxnSpPr/>
      </xdr:nvCxnSpPr>
      <xdr:spPr>
        <a:xfrm>
          <a:off x="9639300" y="14773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149606</xdr:rowOff>
    </xdr:from>
    <xdr:to>
      <xdr:col>46</xdr:col>
      <xdr:colOff>38100</xdr:colOff>
      <xdr:row>86</xdr:row>
      <xdr:rowOff>79756</xdr:rowOff>
    </xdr:to>
    <xdr:sp macro="" textlink="">
      <xdr:nvSpPr>
        <xdr:cNvPr id="354" name="楕円 353">
          <a:extLst>
            <a:ext uri="{FF2B5EF4-FFF2-40B4-BE49-F238E27FC236}">
              <a16:creationId xmlns:a16="http://schemas.microsoft.com/office/drawing/2014/main" id="{5EF58D64-C151-48CC-97EF-B0E14E64D0D1}"/>
            </a:ext>
          </a:extLst>
        </xdr:cNvPr>
        <xdr:cNvSpPr/>
      </xdr:nvSpPr>
      <xdr:spPr>
        <a:xfrm>
          <a:off x="8699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28956</xdr:rowOff>
    </xdr:from>
    <xdr:to>
      <xdr:col>50</xdr:col>
      <xdr:colOff>114300</xdr:colOff>
      <xdr:row>86</xdr:row>
      <xdr:rowOff>28956</xdr:rowOff>
    </xdr:to>
    <xdr:cxnSp macro="">
      <xdr:nvCxnSpPr>
        <xdr:cNvPr id="355" name="直線コネクタ 354">
          <a:extLst>
            <a:ext uri="{FF2B5EF4-FFF2-40B4-BE49-F238E27FC236}">
              <a16:creationId xmlns:a16="http://schemas.microsoft.com/office/drawing/2014/main" id="{1C27D440-C527-44A9-9818-AFB987193C85}"/>
            </a:ext>
          </a:extLst>
        </xdr:cNvPr>
        <xdr:cNvCxnSpPr/>
      </xdr:nvCxnSpPr>
      <xdr:spPr>
        <a:xfrm>
          <a:off x="8750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149606</xdr:rowOff>
    </xdr:from>
    <xdr:to>
      <xdr:col>41</xdr:col>
      <xdr:colOff>101600</xdr:colOff>
      <xdr:row>86</xdr:row>
      <xdr:rowOff>79756</xdr:rowOff>
    </xdr:to>
    <xdr:sp macro="" textlink="">
      <xdr:nvSpPr>
        <xdr:cNvPr id="356" name="楕円 355">
          <a:extLst>
            <a:ext uri="{FF2B5EF4-FFF2-40B4-BE49-F238E27FC236}">
              <a16:creationId xmlns:a16="http://schemas.microsoft.com/office/drawing/2014/main" id="{A65C9D0E-B077-4141-B528-F6BA3DBC7CCC}"/>
            </a:ext>
          </a:extLst>
        </xdr:cNvPr>
        <xdr:cNvSpPr/>
      </xdr:nvSpPr>
      <xdr:spPr>
        <a:xfrm>
          <a:off x="7810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28956</xdr:rowOff>
    </xdr:from>
    <xdr:to>
      <xdr:col>45</xdr:col>
      <xdr:colOff>177800</xdr:colOff>
      <xdr:row>86</xdr:row>
      <xdr:rowOff>28956</xdr:rowOff>
    </xdr:to>
    <xdr:cxnSp macro="">
      <xdr:nvCxnSpPr>
        <xdr:cNvPr id="357" name="直線コネクタ 356">
          <a:extLst>
            <a:ext uri="{FF2B5EF4-FFF2-40B4-BE49-F238E27FC236}">
              <a16:creationId xmlns:a16="http://schemas.microsoft.com/office/drawing/2014/main" id="{67C5A639-C550-4742-8201-93F50C9B77C1}"/>
            </a:ext>
          </a:extLst>
        </xdr:cNvPr>
        <xdr:cNvCxnSpPr/>
      </xdr:nvCxnSpPr>
      <xdr:spPr>
        <a:xfrm>
          <a:off x="7861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149606</xdr:rowOff>
    </xdr:from>
    <xdr:to>
      <xdr:col>36</xdr:col>
      <xdr:colOff>165100</xdr:colOff>
      <xdr:row>86</xdr:row>
      <xdr:rowOff>79756</xdr:rowOff>
    </xdr:to>
    <xdr:sp macro="" textlink="">
      <xdr:nvSpPr>
        <xdr:cNvPr id="358" name="楕円 357">
          <a:extLst>
            <a:ext uri="{FF2B5EF4-FFF2-40B4-BE49-F238E27FC236}">
              <a16:creationId xmlns:a16="http://schemas.microsoft.com/office/drawing/2014/main" id="{9EF06FE0-B55B-4ABD-A97E-CBF4A1DE93FE}"/>
            </a:ext>
          </a:extLst>
        </xdr:cNvPr>
        <xdr:cNvSpPr/>
      </xdr:nvSpPr>
      <xdr:spPr>
        <a:xfrm>
          <a:off x="6921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28956</xdr:rowOff>
    </xdr:from>
    <xdr:to>
      <xdr:col>41</xdr:col>
      <xdr:colOff>50800</xdr:colOff>
      <xdr:row>86</xdr:row>
      <xdr:rowOff>28956</xdr:rowOff>
    </xdr:to>
    <xdr:cxnSp macro="">
      <xdr:nvCxnSpPr>
        <xdr:cNvPr id="359" name="直線コネクタ 358">
          <a:extLst>
            <a:ext uri="{FF2B5EF4-FFF2-40B4-BE49-F238E27FC236}">
              <a16:creationId xmlns:a16="http://schemas.microsoft.com/office/drawing/2014/main" id="{7BD8204F-97B5-424D-B6F2-3D8501537AAE}"/>
            </a:ext>
          </a:extLst>
        </xdr:cNvPr>
        <xdr:cNvCxnSpPr/>
      </xdr:nvCxnSpPr>
      <xdr:spPr>
        <a:xfrm>
          <a:off x="6972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70883</xdr:rowOff>
    </xdr:from>
    <xdr:ext cx="469744" cy="259045"/>
    <xdr:sp macro="" textlink="">
      <xdr:nvSpPr>
        <xdr:cNvPr id="360" name="n_1mainValue【福祉施設】&#10;一人当たり面積">
          <a:extLst>
            <a:ext uri="{FF2B5EF4-FFF2-40B4-BE49-F238E27FC236}">
              <a16:creationId xmlns:a16="http://schemas.microsoft.com/office/drawing/2014/main" id="{2EFAAF64-4256-4E54-8B69-F792E0E6365F}"/>
            </a:ext>
          </a:extLst>
        </xdr:cNvPr>
        <xdr:cNvSpPr txBox="1"/>
      </xdr:nvSpPr>
      <xdr:spPr>
        <a:xfrm>
          <a:off x="9391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70883</xdr:rowOff>
    </xdr:from>
    <xdr:ext cx="469744" cy="259045"/>
    <xdr:sp macro="" textlink="">
      <xdr:nvSpPr>
        <xdr:cNvPr id="361" name="n_2mainValue【福祉施設】&#10;一人当たり面積">
          <a:extLst>
            <a:ext uri="{FF2B5EF4-FFF2-40B4-BE49-F238E27FC236}">
              <a16:creationId xmlns:a16="http://schemas.microsoft.com/office/drawing/2014/main" id="{14A03304-C8E1-489F-96F4-D13A85C8D0A7}"/>
            </a:ext>
          </a:extLst>
        </xdr:cNvPr>
        <xdr:cNvSpPr txBox="1"/>
      </xdr:nvSpPr>
      <xdr:spPr>
        <a:xfrm>
          <a:off x="8515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70883</xdr:rowOff>
    </xdr:from>
    <xdr:ext cx="469744" cy="259045"/>
    <xdr:sp macro="" textlink="">
      <xdr:nvSpPr>
        <xdr:cNvPr id="362" name="n_3mainValue【福祉施設】&#10;一人当たり面積">
          <a:extLst>
            <a:ext uri="{FF2B5EF4-FFF2-40B4-BE49-F238E27FC236}">
              <a16:creationId xmlns:a16="http://schemas.microsoft.com/office/drawing/2014/main" id="{09E15F87-483C-4BFE-A504-CFBB06566EED}"/>
            </a:ext>
          </a:extLst>
        </xdr:cNvPr>
        <xdr:cNvSpPr txBox="1"/>
      </xdr:nvSpPr>
      <xdr:spPr>
        <a:xfrm>
          <a:off x="7626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70883</xdr:rowOff>
    </xdr:from>
    <xdr:ext cx="469744" cy="259045"/>
    <xdr:sp macro="" textlink="">
      <xdr:nvSpPr>
        <xdr:cNvPr id="363" name="n_4mainValue【福祉施設】&#10;一人当たり面積">
          <a:extLst>
            <a:ext uri="{FF2B5EF4-FFF2-40B4-BE49-F238E27FC236}">
              <a16:creationId xmlns:a16="http://schemas.microsoft.com/office/drawing/2014/main" id="{73CE4458-597F-4B57-A011-1EF1E38BA21B}"/>
            </a:ext>
          </a:extLst>
        </xdr:cNvPr>
        <xdr:cNvSpPr txBox="1"/>
      </xdr:nvSpPr>
      <xdr:spPr>
        <a:xfrm>
          <a:off x="6737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D13FF579-386D-4A4F-9144-FB884883DB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921D1BBF-B35F-421F-BEC0-7494CD188A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C7EA0252-0597-403C-95C8-6B07975455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22D17F94-7A64-4830-B791-04F7C0B4820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AAAA836D-1BDE-413C-A2DE-D2F574C4C35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F3974488-0723-4193-994E-5D608466DD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3F9A7BEB-60D5-4156-B8EA-79F106C743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97198B43-407F-4EAB-ABE2-7685C61913E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94215185-9BE3-4E05-A8FC-216A4605F9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75E7C9C9-9619-44D8-8A9A-172F37DC314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59E3A73C-52AD-4AF4-B706-13E47AC9A9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3E5CD199-403B-4144-B0D7-E66C30741A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19AC2AE4-2C4E-4BEA-B882-F7A1FA17E5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C39B15CF-5A61-4D8F-AB52-3AC54320EDC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69B33CFE-B181-418C-8F89-8FE86E4D23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D0A618D8-574D-4BB8-8DC8-162B3823A63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2CA6C143-5C4A-427F-99EE-A0804395B9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721CF56D-6231-49BA-B58C-2F89BFBDE2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6F04B931-064B-4135-8E8E-D1E518F60A8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0AE96769-69B8-4161-B065-02F53B5D70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D27C8F18-357B-4531-B308-D9B9D1B03C3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CB87A693-0BAC-47E9-A3CD-EEA0358D1D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1302DC2A-5F02-48E0-BDDD-C5A5ABB8B20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757E6E1C-C196-489E-87E4-33202013CC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48B733CC-5474-4780-8D05-F4696900E9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AE423EBC-C128-4615-8D64-5F309F6B71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B4D8EFCE-1B18-447B-A206-EB6ABE1614A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1" name="直線コネクタ 390">
          <a:extLst>
            <a:ext uri="{FF2B5EF4-FFF2-40B4-BE49-F238E27FC236}">
              <a16:creationId xmlns:a16="http://schemas.microsoft.com/office/drawing/2014/main" id="{C0286046-4988-44F2-86BB-1E1E3AB0DB5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2" name="テキスト ボックス 391">
          <a:extLst>
            <a:ext uri="{FF2B5EF4-FFF2-40B4-BE49-F238E27FC236}">
              <a16:creationId xmlns:a16="http://schemas.microsoft.com/office/drawing/2014/main" id="{F85B498B-AAC8-47DA-A0E5-81E7BBF72DA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3" name="直線コネクタ 392">
          <a:extLst>
            <a:ext uri="{FF2B5EF4-FFF2-40B4-BE49-F238E27FC236}">
              <a16:creationId xmlns:a16="http://schemas.microsoft.com/office/drawing/2014/main" id="{971C2A5D-8A82-4F7C-9492-98E02763065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4" name="テキスト ボックス 393">
          <a:extLst>
            <a:ext uri="{FF2B5EF4-FFF2-40B4-BE49-F238E27FC236}">
              <a16:creationId xmlns:a16="http://schemas.microsoft.com/office/drawing/2014/main" id="{0D6CBB5F-FCC6-4D78-931A-6480F191692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5" name="直線コネクタ 394">
          <a:extLst>
            <a:ext uri="{FF2B5EF4-FFF2-40B4-BE49-F238E27FC236}">
              <a16:creationId xmlns:a16="http://schemas.microsoft.com/office/drawing/2014/main" id="{3FF4B78E-50DB-49CB-8BDF-27DBDDE95EF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6" name="テキスト ボックス 395">
          <a:extLst>
            <a:ext uri="{FF2B5EF4-FFF2-40B4-BE49-F238E27FC236}">
              <a16:creationId xmlns:a16="http://schemas.microsoft.com/office/drawing/2014/main" id="{83F34996-7ACA-4E5A-8FFE-C1ACAA102E6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7" name="直線コネクタ 396">
          <a:extLst>
            <a:ext uri="{FF2B5EF4-FFF2-40B4-BE49-F238E27FC236}">
              <a16:creationId xmlns:a16="http://schemas.microsoft.com/office/drawing/2014/main" id="{DC7A7EC4-41DE-4B6B-93AF-A7F8AF2FE85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8" name="テキスト ボックス 397">
          <a:extLst>
            <a:ext uri="{FF2B5EF4-FFF2-40B4-BE49-F238E27FC236}">
              <a16:creationId xmlns:a16="http://schemas.microsoft.com/office/drawing/2014/main" id="{31BEE518-5CA5-4E26-9E82-96313B80DBA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9" name="直線コネクタ 398">
          <a:extLst>
            <a:ext uri="{FF2B5EF4-FFF2-40B4-BE49-F238E27FC236}">
              <a16:creationId xmlns:a16="http://schemas.microsoft.com/office/drawing/2014/main" id="{A1AF5C7D-376D-4C45-952D-BE9F2E5F0A5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0" name="テキスト ボックス 399">
          <a:extLst>
            <a:ext uri="{FF2B5EF4-FFF2-40B4-BE49-F238E27FC236}">
              <a16:creationId xmlns:a16="http://schemas.microsoft.com/office/drawing/2014/main" id="{F5DB747C-E1D9-475A-94C0-C3EE9F507BE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1" name="直線コネクタ 400">
          <a:extLst>
            <a:ext uri="{FF2B5EF4-FFF2-40B4-BE49-F238E27FC236}">
              <a16:creationId xmlns:a16="http://schemas.microsoft.com/office/drawing/2014/main" id="{BA995022-95FB-4712-BBD6-DE8B4AF3F5C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2" name="テキスト ボックス 401">
          <a:extLst>
            <a:ext uri="{FF2B5EF4-FFF2-40B4-BE49-F238E27FC236}">
              <a16:creationId xmlns:a16="http://schemas.microsoft.com/office/drawing/2014/main" id="{8037DE2C-3105-4497-B91C-96887B97E26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a:extLst>
            <a:ext uri="{FF2B5EF4-FFF2-40B4-BE49-F238E27FC236}">
              <a16:creationId xmlns:a16="http://schemas.microsoft.com/office/drawing/2014/main" id="{CE2ED0EC-6549-42FE-9F67-1494F64A34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a:extLst>
            <a:ext uri="{FF2B5EF4-FFF2-40B4-BE49-F238E27FC236}">
              <a16:creationId xmlns:a16="http://schemas.microsoft.com/office/drawing/2014/main" id="{AC5046C7-E92C-467E-BF13-27C371A66A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05" name="直線コネクタ 404">
          <a:extLst>
            <a:ext uri="{FF2B5EF4-FFF2-40B4-BE49-F238E27FC236}">
              <a16:creationId xmlns:a16="http://schemas.microsoft.com/office/drawing/2014/main" id="{4546FD53-1908-4489-959F-D2BC8E24A437}"/>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6" name="【一般廃棄物処理施設】&#10;有形固定資産減価償却率最小値テキスト">
          <a:extLst>
            <a:ext uri="{FF2B5EF4-FFF2-40B4-BE49-F238E27FC236}">
              <a16:creationId xmlns:a16="http://schemas.microsoft.com/office/drawing/2014/main" id="{76EC8138-6DF4-4D09-8C96-FFA14DB953D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7" name="直線コネクタ 406">
          <a:extLst>
            <a:ext uri="{FF2B5EF4-FFF2-40B4-BE49-F238E27FC236}">
              <a16:creationId xmlns:a16="http://schemas.microsoft.com/office/drawing/2014/main" id="{B8C06602-02F1-4C24-9C68-B834D45F3EF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08" name="【一般廃棄物処理施設】&#10;有形固定資産減価償却率最大値テキスト">
          <a:extLst>
            <a:ext uri="{FF2B5EF4-FFF2-40B4-BE49-F238E27FC236}">
              <a16:creationId xmlns:a16="http://schemas.microsoft.com/office/drawing/2014/main" id="{84DA610D-752E-4E01-92D0-51A9A0BDEDA4}"/>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09" name="直線コネクタ 408">
          <a:extLst>
            <a:ext uri="{FF2B5EF4-FFF2-40B4-BE49-F238E27FC236}">
              <a16:creationId xmlns:a16="http://schemas.microsoft.com/office/drawing/2014/main" id="{99B71963-A75D-4999-B20E-9AE54AA78357}"/>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10" name="【一般廃棄物処理施設】&#10;有形固定資産減価償却率平均値テキスト">
          <a:extLst>
            <a:ext uri="{FF2B5EF4-FFF2-40B4-BE49-F238E27FC236}">
              <a16:creationId xmlns:a16="http://schemas.microsoft.com/office/drawing/2014/main" id="{DC5AF234-93D8-425C-AFF5-643ABAAC2B99}"/>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11" name="フローチャート: 判断 410">
          <a:extLst>
            <a:ext uri="{FF2B5EF4-FFF2-40B4-BE49-F238E27FC236}">
              <a16:creationId xmlns:a16="http://schemas.microsoft.com/office/drawing/2014/main" id="{C5072770-3693-4572-8CA8-DC3963CED23D}"/>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12" name="フローチャート: 判断 411">
          <a:extLst>
            <a:ext uri="{FF2B5EF4-FFF2-40B4-BE49-F238E27FC236}">
              <a16:creationId xmlns:a16="http://schemas.microsoft.com/office/drawing/2014/main" id="{3268FAFC-C246-4A6D-9C20-9B076CB1F8DD}"/>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40657</xdr:rowOff>
    </xdr:from>
    <xdr:ext cx="405111" cy="259045"/>
    <xdr:sp macro="" textlink="">
      <xdr:nvSpPr>
        <xdr:cNvPr id="413" name="n_1aveValue【一般廃棄物処理施設】&#10;有形固定資産減価償却率">
          <a:extLst>
            <a:ext uri="{FF2B5EF4-FFF2-40B4-BE49-F238E27FC236}">
              <a16:creationId xmlns:a16="http://schemas.microsoft.com/office/drawing/2014/main" id="{8DE77369-93B3-4E7F-B786-5E60BD1642C5}"/>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79284</xdr:rowOff>
    </xdr:from>
    <xdr:to>
      <xdr:col>76</xdr:col>
      <xdr:colOff>165100</xdr:colOff>
      <xdr:row>39</xdr:row>
      <xdr:rowOff>9434</xdr:rowOff>
    </xdr:to>
    <xdr:sp macro="" textlink="">
      <xdr:nvSpPr>
        <xdr:cNvPr id="414" name="フローチャート: 判断 413">
          <a:extLst>
            <a:ext uri="{FF2B5EF4-FFF2-40B4-BE49-F238E27FC236}">
              <a16:creationId xmlns:a16="http://schemas.microsoft.com/office/drawing/2014/main" id="{03147A9B-A04E-4599-9206-4305E7F83CA2}"/>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25961</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id="{A552AE06-E445-4E8B-8403-6AD673D56C93}"/>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95613</xdr:rowOff>
    </xdr:from>
    <xdr:to>
      <xdr:col>72</xdr:col>
      <xdr:colOff>38100</xdr:colOff>
      <xdr:row>39</xdr:row>
      <xdr:rowOff>25763</xdr:rowOff>
    </xdr:to>
    <xdr:sp macro="" textlink="">
      <xdr:nvSpPr>
        <xdr:cNvPr id="416" name="フローチャート: 判断 415">
          <a:extLst>
            <a:ext uri="{FF2B5EF4-FFF2-40B4-BE49-F238E27FC236}">
              <a16:creationId xmlns:a16="http://schemas.microsoft.com/office/drawing/2014/main" id="{0C3DF281-90F9-4502-9CF7-E91C8AE11ABB}"/>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42290</xdr:rowOff>
    </xdr:from>
    <xdr:ext cx="405111" cy="259045"/>
    <xdr:sp macro="" textlink="">
      <xdr:nvSpPr>
        <xdr:cNvPr id="417" name="n_3aveValue【一般廃棄物処理施設】&#10;有形固定資産減価償却率">
          <a:extLst>
            <a:ext uri="{FF2B5EF4-FFF2-40B4-BE49-F238E27FC236}">
              <a16:creationId xmlns:a16="http://schemas.microsoft.com/office/drawing/2014/main" id="{7397CF23-24B2-4A03-82CB-400961E79658}"/>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25400</xdr:rowOff>
    </xdr:from>
    <xdr:to>
      <xdr:col>67</xdr:col>
      <xdr:colOff>101600</xdr:colOff>
      <xdr:row>38</xdr:row>
      <xdr:rowOff>127000</xdr:rowOff>
    </xdr:to>
    <xdr:sp macro="" textlink="">
      <xdr:nvSpPr>
        <xdr:cNvPr id="418" name="フローチャート: 判断 417">
          <a:extLst>
            <a:ext uri="{FF2B5EF4-FFF2-40B4-BE49-F238E27FC236}">
              <a16:creationId xmlns:a16="http://schemas.microsoft.com/office/drawing/2014/main" id="{4A446442-9340-4B28-AA36-2F12D0EB0DBE}"/>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143527</xdr:rowOff>
    </xdr:from>
    <xdr:ext cx="405111" cy="259045"/>
    <xdr:sp macro="" textlink="">
      <xdr:nvSpPr>
        <xdr:cNvPr id="419" name="n_4aveValue【一般廃棄物処理施設】&#10;有形固定資産減価償却率">
          <a:extLst>
            <a:ext uri="{FF2B5EF4-FFF2-40B4-BE49-F238E27FC236}">
              <a16:creationId xmlns:a16="http://schemas.microsoft.com/office/drawing/2014/main" id="{3A31483F-7163-468D-9EC0-E07692D71DEA}"/>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E4443EF2-2DD8-42AC-8886-4991A67BDF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CAEF4FA6-BC51-4384-BE48-5EE096C3B74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D7CED9EA-E8C7-40A5-A740-B399C46FDF7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CA157A2B-920F-4283-8FE7-08D9031C6D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DF06B586-32EF-436A-A454-895D0AB5C2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5" name="楕円 424">
          <a:extLst>
            <a:ext uri="{FF2B5EF4-FFF2-40B4-BE49-F238E27FC236}">
              <a16:creationId xmlns:a16="http://schemas.microsoft.com/office/drawing/2014/main" id="{9AA9DCB8-23D9-407F-A6A7-58205CD27AF6}"/>
            </a:ext>
          </a:extLst>
        </xdr:cNvPr>
        <xdr:cNvSpPr/>
      </xdr:nvSpPr>
      <xdr:spPr>
        <a:xfrm>
          <a:off x="16268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93634</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602CC7A5-8C94-463D-B3E1-0D1A11124448}"/>
            </a:ext>
          </a:extLst>
        </xdr:cNvPr>
        <xdr:cNvSpPr txBox="1"/>
      </xdr:nvSpPr>
      <xdr:spPr>
        <a:xfrm>
          <a:off x="16357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427" name="楕円 426">
          <a:extLst>
            <a:ext uri="{FF2B5EF4-FFF2-40B4-BE49-F238E27FC236}">
              <a16:creationId xmlns:a16="http://schemas.microsoft.com/office/drawing/2014/main" id="{D2C0D3CA-B7A9-43BF-AC7C-093939DF15B4}"/>
            </a:ext>
          </a:extLst>
        </xdr:cNvPr>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166007</xdr:rowOff>
    </xdr:from>
    <xdr:to>
      <xdr:col>85</xdr:col>
      <xdr:colOff>127000</xdr:colOff>
      <xdr:row>40</xdr:row>
      <xdr:rowOff>82731</xdr:rowOff>
    </xdr:to>
    <xdr:cxnSp macro="">
      <xdr:nvCxnSpPr>
        <xdr:cNvPr id="428" name="直線コネクタ 427">
          <a:extLst>
            <a:ext uri="{FF2B5EF4-FFF2-40B4-BE49-F238E27FC236}">
              <a16:creationId xmlns:a16="http://schemas.microsoft.com/office/drawing/2014/main" id="{6242B2BC-5151-4E79-9A11-D16650C98906}"/>
            </a:ext>
          </a:extLst>
        </xdr:cNvPr>
        <xdr:cNvCxnSpPr/>
      </xdr:nvCxnSpPr>
      <xdr:spPr>
        <a:xfrm flipV="1">
          <a:off x="15481300" y="6681107"/>
          <a:ext cx="8382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29" name="楕円 428">
          <a:extLst>
            <a:ext uri="{FF2B5EF4-FFF2-40B4-BE49-F238E27FC236}">
              <a16:creationId xmlns:a16="http://schemas.microsoft.com/office/drawing/2014/main" id="{5C5C7FB4-4CD6-4157-906E-E983304F3B62}"/>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82731</xdr:rowOff>
    </xdr:to>
    <xdr:cxnSp macro="">
      <xdr:nvCxnSpPr>
        <xdr:cNvPr id="430" name="直線コネクタ 429">
          <a:extLst>
            <a:ext uri="{FF2B5EF4-FFF2-40B4-BE49-F238E27FC236}">
              <a16:creationId xmlns:a16="http://schemas.microsoft.com/office/drawing/2014/main" id="{36C7815E-964D-449A-B087-9D47C036CDF0}"/>
            </a:ext>
          </a:extLst>
        </xdr:cNvPr>
        <xdr:cNvCxnSpPr/>
      </xdr:nvCxnSpPr>
      <xdr:spPr>
        <a:xfrm>
          <a:off x="14592300" y="69113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124658</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DFF360F9-F1A0-4C8E-B051-2A109462A63A}"/>
            </a:ext>
          </a:extLst>
        </xdr:cNvPr>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32" name="n_2mainValue【一般廃棄物処理施設】&#10;有形固定資産減価償却率">
          <a:extLst>
            <a:ext uri="{FF2B5EF4-FFF2-40B4-BE49-F238E27FC236}">
              <a16:creationId xmlns:a16="http://schemas.microsoft.com/office/drawing/2014/main" id="{6A50AD5D-0811-4F71-BAA0-12DBABED79E6}"/>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216E7DD2-EF4E-4F43-8CA8-B5A0A4EEAB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853885BC-D1A3-4DBC-872E-47F00CE12A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5F5C3766-AA2B-49F9-AD6A-81734FF9EE2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1EE3F6AD-D9A8-4F06-80A5-E739556422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F6BB5713-2877-42A9-AEF4-CEC5F719777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EE5E7BAB-93DE-49B1-B200-A3D752E599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3954EB61-05EF-4C5D-AF93-B22BA02574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7748DD53-4E16-4575-9963-0C637FFC9C2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D7870212-BFA0-4E43-90FB-07712E6F49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B5E4390C-BF8B-4D8F-B699-834BC29063C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3" name="直線コネクタ 442">
          <a:extLst>
            <a:ext uri="{FF2B5EF4-FFF2-40B4-BE49-F238E27FC236}">
              <a16:creationId xmlns:a16="http://schemas.microsoft.com/office/drawing/2014/main" id="{8CF5A4D7-1108-4CE9-9688-DBD901AA41DB}"/>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4" name="テキスト ボックス 443">
          <a:extLst>
            <a:ext uri="{FF2B5EF4-FFF2-40B4-BE49-F238E27FC236}">
              <a16:creationId xmlns:a16="http://schemas.microsoft.com/office/drawing/2014/main" id="{FB1C6D0A-9850-42E7-9EC7-84E45BA14E3C}"/>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a:extLst>
            <a:ext uri="{FF2B5EF4-FFF2-40B4-BE49-F238E27FC236}">
              <a16:creationId xmlns:a16="http://schemas.microsoft.com/office/drawing/2014/main" id="{8C1C4570-C248-427E-ADF0-7282CBEB124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a:extLst>
            <a:ext uri="{FF2B5EF4-FFF2-40B4-BE49-F238E27FC236}">
              <a16:creationId xmlns:a16="http://schemas.microsoft.com/office/drawing/2014/main" id="{57E590A9-28A6-42BA-8DC4-2708D10BF34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7" name="直線コネクタ 446">
          <a:extLst>
            <a:ext uri="{FF2B5EF4-FFF2-40B4-BE49-F238E27FC236}">
              <a16:creationId xmlns:a16="http://schemas.microsoft.com/office/drawing/2014/main" id="{318FC72B-BFD8-4DDB-8994-245B4499ED33}"/>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8" name="テキスト ボックス 447">
          <a:extLst>
            <a:ext uri="{FF2B5EF4-FFF2-40B4-BE49-F238E27FC236}">
              <a16:creationId xmlns:a16="http://schemas.microsoft.com/office/drawing/2014/main" id="{EE7DD761-8FF3-4468-84FD-9A26A566E7E8}"/>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C5F7A0B9-77D7-4BBF-A9AC-EA00A7A7B6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a:extLst>
            <a:ext uri="{FF2B5EF4-FFF2-40B4-BE49-F238E27FC236}">
              <a16:creationId xmlns:a16="http://schemas.microsoft.com/office/drawing/2014/main" id="{3A9A2D4B-12D3-426B-96C2-82F7DD89EEF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a:extLst>
            <a:ext uri="{FF2B5EF4-FFF2-40B4-BE49-F238E27FC236}">
              <a16:creationId xmlns:a16="http://schemas.microsoft.com/office/drawing/2014/main" id="{9724F6B3-2127-4DAA-BFD5-C9342DD59A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52" name="直線コネクタ 451">
          <a:extLst>
            <a:ext uri="{FF2B5EF4-FFF2-40B4-BE49-F238E27FC236}">
              <a16:creationId xmlns:a16="http://schemas.microsoft.com/office/drawing/2014/main" id="{5F046CEE-F3DC-4106-AD3D-43300D7657AB}"/>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53" name="【一般廃棄物処理施設】&#10;一人当たり有形固定資産（償却資産）額最小値テキスト">
          <a:extLst>
            <a:ext uri="{FF2B5EF4-FFF2-40B4-BE49-F238E27FC236}">
              <a16:creationId xmlns:a16="http://schemas.microsoft.com/office/drawing/2014/main" id="{C47B1984-F234-4181-AF4A-39DF2A430EAE}"/>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54" name="直線コネクタ 453">
          <a:extLst>
            <a:ext uri="{FF2B5EF4-FFF2-40B4-BE49-F238E27FC236}">
              <a16:creationId xmlns:a16="http://schemas.microsoft.com/office/drawing/2014/main" id="{EFE0A914-78AE-4C1B-929D-48891066C605}"/>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55" name="【一般廃棄物処理施設】&#10;一人当たり有形固定資産（償却資産）額最大値テキスト">
          <a:extLst>
            <a:ext uri="{FF2B5EF4-FFF2-40B4-BE49-F238E27FC236}">
              <a16:creationId xmlns:a16="http://schemas.microsoft.com/office/drawing/2014/main" id="{287A7166-8158-4474-BA76-C9E9C7B31955}"/>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56" name="直線コネクタ 455">
          <a:extLst>
            <a:ext uri="{FF2B5EF4-FFF2-40B4-BE49-F238E27FC236}">
              <a16:creationId xmlns:a16="http://schemas.microsoft.com/office/drawing/2014/main" id="{B9CEA075-5C2A-44D3-BDC5-0E13480946B2}"/>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57" name="【一般廃棄物処理施設】&#10;一人当たり有形固定資産（償却資産）額平均値テキスト">
          <a:extLst>
            <a:ext uri="{FF2B5EF4-FFF2-40B4-BE49-F238E27FC236}">
              <a16:creationId xmlns:a16="http://schemas.microsoft.com/office/drawing/2014/main" id="{5AE34C4E-BE30-4A44-9244-5BA0A7904FEC}"/>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58" name="フローチャート: 判断 457">
          <a:extLst>
            <a:ext uri="{FF2B5EF4-FFF2-40B4-BE49-F238E27FC236}">
              <a16:creationId xmlns:a16="http://schemas.microsoft.com/office/drawing/2014/main" id="{73E34D29-0867-4345-A9E6-D89C511EC021}"/>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59" name="フローチャート: 判断 458">
          <a:extLst>
            <a:ext uri="{FF2B5EF4-FFF2-40B4-BE49-F238E27FC236}">
              <a16:creationId xmlns:a16="http://schemas.microsoft.com/office/drawing/2014/main" id="{C48C8FC8-2D73-44F9-A4EB-2929821AA2DF}"/>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18700</xdr:rowOff>
    </xdr:from>
    <xdr:ext cx="534377" cy="259045"/>
    <xdr:sp macro="" textlink="">
      <xdr:nvSpPr>
        <xdr:cNvPr id="460" name="n_1aveValue【一般廃棄物処理施設】&#10;一人当たり有形固定資産（償却資産）額">
          <a:extLst>
            <a:ext uri="{FF2B5EF4-FFF2-40B4-BE49-F238E27FC236}">
              <a16:creationId xmlns:a16="http://schemas.microsoft.com/office/drawing/2014/main" id="{B0A920F4-F2AA-4B16-989D-104D6A3C9E1A}"/>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86373</xdr:rowOff>
    </xdr:from>
    <xdr:to>
      <xdr:col>107</xdr:col>
      <xdr:colOff>101600</xdr:colOff>
      <xdr:row>39</xdr:row>
      <xdr:rowOff>16523</xdr:rowOff>
    </xdr:to>
    <xdr:sp macro="" textlink="">
      <xdr:nvSpPr>
        <xdr:cNvPr id="461" name="フローチャート: 判断 460">
          <a:extLst>
            <a:ext uri="{FF2B5EF4-FFF2-40B4-BE49-F238E27FC236}">
              <a16:creationId xmlns:a16="http://schemas.microsoft.com/office/drawing/2014/main" id="{6C130F98-CC3B-457A-BA96-5A54C8E5FE2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33050</xdr:rowOff>
    </xdr:from>
    <xdr:ext cx="534377" cy="259045"/>
    <xdr:sp macro="" textlink="">
      <xdr:nvSpPr>
        <xdr:cNvPr id="462" name="n_2aveValue【一般廃棄物処理施設】&#10;一人当たり有形固定資産（償却資産）額">
          <a:extLst>
            <a:ext uri="{FF2B5EF4-FFF2-40B4-BE49-F238E27FC236}">
              <a16:creationId xmlns:a16="http://schemas.microsoft.com/office/drawing/2014/main" id="{FDD210D9-0EB2-478F-A2ED-C2AA66A21AB9}"/>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71006</xdr:rowOff>
    </xdr:from>
    <xdr:to>
      <xdr:col>102</xdr:col>
      <xdr:colOff>165100</xdr:colOff>
      <xdr:row>39</xdr:row>
      <xdr:rowOff>1156</xdr:rowOff>
    </xdr:to>
    <xdr:sp macro="" textlink="">
      <xdr:nvSpPr>
        <xdr:cNvPr id="463" name="フローチャート: 判断 462">
          <a:extLst>
            <a:ext uri="{FF2B5EF4-FFF2-40B4-BE49-F238E27FC236}">
              <a16:creationId xmlns:a16="http://schemas.microsoft.com/office/drawing/2014/main" id="{B0E1E639-0446-49A7-A179-12C46B6D0C39}"/>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17683</xdr:rowOff>
    </xdr:from>
    <xdr:ext cx="534377" cy="259045"/>
    <xdr:sp macro="" textlink="">
      <xdr:nvSpPr>
        <xdr:cNvPr id="464" name="n_3aveValue【一般廃棄物処理施設】&#10;一人当たり有形固定資産（償却資産）額">
          <a:extLst>
            <a:ext uri="{FF2B5EF4-FFF2-40B4-BE49-F238E27FC236}">
              <a16:creationId xmlns:a16="http://schemas.microsoft.com/office/drawing/2014/main" id="{AA72B984-958A-4D7E-90F6-F9E0E4612ED7}"/>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115154</xdr:rowOff>
    </xdr:from>
    <xdr:to>
      <xdr:col>98</xdr:col>
      <xdr:colOff>38100</xdr:colOff>
      <xdr:row>39</xdr:row>
      <xdr:rowOff>45304</xdr:rowOff>
    </xdr:to>
    <xdr:sp macro="" textlink="">
      <xdr:nvSpPr>
        <xdr:cNvPr id="465" name="フローチャート: 判断 464">
          <a:extLst>
            <a:ext uri="{FF2B5EF4-FFF2-40B4-BE49-F238E27FC236}">
              <a16:creationId xmlns:a16="http://schemas.microsoft.com/office/drawing/2014/main" id="{E3FF0BD7-49CE-46AC-8E8E-94BB6DEC8EEA}"/>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61831</xdr:rowOff>
    </xdr:from>
    <xdr:ext cx="534377" cy="259045"/>
    <xdr:sp macro="" textlink="">
      <xdr:nvSpPr>
        <xdr:cNvPr id="466" name="n_4aveValue【一般廃棄物処理施設】&#10;一人当たり有形固定資産（償却資産）額">
          <a:extLst>
            <a:ext uri="{FF2B5EF4-FFF2-40B4-BE49-F238E27FC236}">
              <a16:creationId xmlns:a16="http://schemas.microsoft.com/office/drawing/2014/main" id="{CB47DE7C-2AFF-4230-8D9F-EC7D67A8825F}"/>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29331338-A53B-4F5D-B714-3A2E7AC3807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C0FAC36D-08FC-42B3-9503-73F5467A4F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DD969B75-D92D-44E9-8E92-23BC2CB3CC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FD7B4BFD-27AE-4F7E-931D-109467EB6F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E7F748CB-6184-4E19-9E87-8F9B3F559B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146764</xdr:rowOff>
    </xdr:from>
    <xdr:to>
      <xdr:col>116</xdr:col>
      <xdr:colOff>114300</xdr:colOff>
      <xdr:row>39</xdr:row>
      <xdr:rowOff>76914</xdr:rowOff>
    </xdr:to>
    <xdr:sp macro="" textlink="">
      <xdr:nvSpPr>
        <xdr:cNvPr id="472" name="楕円 471">
          <a:extLst>
            <a:ext uri="{FF2B5EF4-FFF2-40B4-BE49-F238E27FC236}">
              <a16:creationId xmlns:a16="http://schemas.microsoft.com/office/drawing/2014/main" id="{1F0689A4-B952-4C42-87C0-415701D30F45}"/>
            </a:ext>
          </a:extLst>
        </xdr:cNvPr>
        <xdr:cNvSpPr/>
      </xdr:nvSpPr>
      <xdr:spPr>
        <a:xfrm>
          <a:off x="22110700" y="66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125191</xdr:rowOff>
    </xdr:from>
    <xdr:ext cx="534377" cy="259045"/>
    <xdr:sp macro="" textlink="">
      <xdr:nvSpPr>
        <xdr:cNvPr id="473" name="【一般廃棄物処理施設】&#10;一人当たり有形固定資産（償却資産）額該当値テキスト">
          <a:extLst>
            <a:ext uri="{FF2B5EF4-FFF2-40B4-BE49-F238E27FC236}">
              <a16:creationId xmlns:a16="http://schemas.microsoft.com/office/drawing/2014/main" id="{BA450C51-3FA8-49B9-8738-F9FC6ABD9897}"/>
            </a:ext>
          </a:extLst>
        </xdr:cNvPr>
        <xdr:cNvSpPr txBox="1"/>
      </xdr:nvSpPr>
      <xdr:spPr>
        <a:xfrm>
          <a:off x="22199600" y="66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12998</xdr:rowOff>
    </xdr:from>
    <xdr:to>
      <xdr:col>112</xdr:col>
      <xdr:colOff>38100</xdr:colOff>
      <xdr:row>40</xdr:row>
      <xdr:rowOff>114598</xdr:rowOff>
    </xdr:to>
    <xdr:sp macro="" textlink="">
      <xdr:nvSpPr>
        <xdr:cNvPr id="474" name="楕円 473">
          <a:extLst>
            <a:ext uri="{FF2B5EF4-FFF2-40B4-BE49-F238E27FC236}">
              <a16:creationId xmlns:a16="http://schemas.microsoft.com/office/drawing/2014/main" id="{E110FE2F-8C80-48B1-974A-B1C6390544A8}"/>
            </a:ext>
          </a:extLst>
        </xdr:cNvPr>
        <xdr:cNvSpPr/>
      </xdr:nvSpPr>
      <xdr:spPr>
        <a:xfrm>
          <a:off x="21272500" y="68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26114</xdr:rowOff>
    </xdr:from>
    <xdr:to>
      <xdr:col>116</xdr:col>
      <xdr:colOff>63500</xdr:colOff>
      <xdr:row>40</xdr:row>
      <xdr:rowOff>63798</xdr:rowOff>
    </xdr:to>
    <xdr:cxnSp macro="">
      <xdr:nvCxnSpPr>
        <xdr:cNvPr id="475" name="直線コネクタ 474">
          <a:extLst>
            <a:ext uri="{FF2B5EF4-FFF2-40B4-BE49-F238E27FC236}">
              <a16:creationId xmlns:a16="http://schemas.microsoft.com/office/drawing/2014/main" id="{D69D7830-437B-4FF7-8893-1CDA99293FC4}"/>
            </a:ext>
          </a:extLst>
        </xdr:cNvPr>
        <xdr:cNvCxnSpPr/>
      </xdr:nvCxnSpPr>
      <xdr:spPr>
        <a:xfrm flipV="1">
          <a:off x="21323300" y="6712664"/>
          <a:ext cx="838200" cy="20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27206</xdr:rowOff>
    </xdr:from>
    <xdr:to>
      <xdr:col>107</xdr:col>
      <xdr:colOff>101600</xdr:colOff>
      <xdr:row>40</xdr:row>
      <xdr:rowOff>128806</xdr:rowOff>
    </xdr:to>
    <xdr:sp macro="" textlink="">
      <xdr:nvSpPr>
        <xdr:cNvPr id="476" name="楕円 475">
          <a:extLst>
            <a:ext uri="{FF2B5EF4-FFF2-40B4-BE49-F238E27FC236}">
              <a16:creationId xmlns:a16="http://schemas.microsoft.com/office/drawing/2014/main" id="{FFC64744-8EE9-473D-A906-FD18C3FDBBA1}"/>
            </a:ext>
          </a:extLst>
        </xdr:cNvPr>
        <xdr:cNvSpPr/>
      </xdr:nvSpPr>
      <xdr:spPr>
        <a:xfrm>
          <a:off x="20383500" y="68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63798</xdr:rowOff>
    </xdr:from>
    <xdr:to>
      <xdr:col>111</xdr:col>
      <xdr:colOff>177800</xdr:colOff>
      <xdr:row>40</xdr:row>
      <xdr:rowOff>78006</xdr:rowOff>
    </xdr:to>
    <xdr:cxnSp macro="">
      <xdr:nvCxnSpPr>
        <xdr:cNvPr id="477" name="直線コネクタ 476">
          <a:extLst>
            <a:ext uri="{FF2B5EF4-FFF2-40B4-BE49-F238E27FC236}">
              <a16:creationId xmlns:a16="http://schemas.microsoft.com/office/drawing/2014/main" id="{65B2E141-91BB-41EA-A6BA-0620BD9D6C0C}"/>
            </a:ext>
          </a:extLst>
        </xdr:cNvPr>
        <xdr:cNvCxnSpPr/>
      </xdr:nvCxnSpPr>
      <xdr:spPr>
        <a:xfrm flipV="1">
          <a:off x="20434300" y="6921798"/>
          <a:ext cx="889000" cy="1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105725</xdr:rowOff>
    </xdr:from>
    <xdr:ext cx="534377" cy="259045"/>
    <xdr:sp macro="" textlink="">
      <xdr:nvSpPr>
        <xdr:cNvPr id="478" name="n_1mainValue【一般廃棄物処理施設】&#10;一人当たり有形固定資産（償却資産）額">
          <a:extLst>
            <a:ext uri="{FF2B5EF4-FFF2-40B4-BE49-F238E27FC236}">
              <a16:creationId xmlns:a16="http://schemas.microsoft.com/office/drawing/2014/main" id="{6D278E36-6F74-4422-9855-ABA7C492F882}"/>
            </a:ext>
          </a:extLst>
        </xdr:cNvPr>
        <xdr:cNvSpPr txBox="1"/>
      </xdr:nvSpPr>
      <xdr:spPr>
        <a:xfrm>
          <a:off x="21043411" y="69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119933</xdr:rowOff>
    </xdr:from>
    <xdr:ext cx="534377" cy="259045"/>
    <xdr:sp macro="" textlink="">
      <xdr:nvSpPr>
        <xdr:cNvPr id="479" name="n_2mainValue【一般廃棄物処理施設】&#10;一人当たり有形固定資産（償却資産）額">
          <a:extLst>
            <a:ext uri="{FF2B5EF4-FFF2-40B4-BE49-F238E27FC236}">
              <a16:creationId xmlns:a16="http://schemas.microsoft.com/office/drawing/2014/main" id="{6D5E74D3-7917-4503-90AF-A21A0C111357}"/>
            </a:ext>
          </a:extLst>
        </xdr:cNvPr>
        <xdr:cNvSpPr txBox="1"/>
      </xdr:nvSpPr>
      <xdr:spPr>
        <a:xfrm>
          <a:off x="20167111" y="697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a:extLst>
            <a:ext uri="{FF2B5EF4-FFF2-40B4-BE49-F238E27FC236}">
              <a16:creationId xmlns:a16="http://schemas.microsoft.com/office/drawing/2014/main" id="{85F7DE2E-863D-4AE5-BCE1-7BE849F84F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a:extLst>
            <a:ext uri="{FF2B5EF4-FFF2-40B4-BE49-F238E27FC236}">
              <a16:creationId xmlns:a16="http://schemas.microsoft.com/office/drawing/2014/main" id="{C62F66BE-E4B1-4C6B-BD38-CE29222578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a:extLst>
            <a:ext uri="{FF2B5EF4-FFF2-40B4-BE49-F238E27FC236}">
              <a16:creationId xmlns:a16="http://schemas.microsoft.com/office/drawing/2014/main" id="{D7964C8D-D0AE-42DB-A337-D11C821FB4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a:extLst>
            <a:ext uri="{FF2B5EF4-FFF2-40B4-BE49-F238E27FC236}">
              <a16:creationId xmlns:a16="http://schemas.microsoft.com/office/drawing/2014/main" id="{93E91586-A0D8-4793-A921-30E40C2FFC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a:extLst>
            <a:ext uri="{FF2B5EF4-FFF2-40B4-BE49-F238E27FC236}">
              <a16:creationId xmlns:a16="http://schemas.microsoft.com/office/drawing/2014/main" id="{7975CD43-30A8-419B-88C5-46EA860B2D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a:extLst>
            <a:ext uri="{FF2B5EF4-FFF2-40B4-BE49-F238E27FC236}">
              <a16:creationId xmlns:a16="http://schemas.microsoft.com/office/drawing/2014/main" id="{5BC71A74-C6B7-4498-8519-10679E6013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a:extLst>
            <a:ext uri="{FF2B5EF4-FFF2-40B4-BE49-F238E27FC236}">
              <a16:creationId xmlns:a16="http://schemas.microsoft.com/office/drawing/2014/main" id="{52EA6F75-54BD-4C53-859C-A9C22241FE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a:extLst>
            <a:ext uri="{FF2B5EF4-FFF2-40B4-BE49-F238E27FC236}">
              <a16:creationId xmlns:a16="http://schemas.microsoft.com/office/drawing/2014/main" id="{030AA469-7A6B-47A4-A49F-3892E82DD5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a:extLst>
            <a:ext uri="{FF2B5EF4-FFF2-40B4-BE49-F238E27FC236}">
              <a16:creationId xmlns:a16="http://schemas.microsoft.com/office/drawing/2014/main" id="{3E5180E6-A853-43C0-8CA5-9FF74EA9EE7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a:extLst>
            <a:ext uri="{FF2B5EF4-FFF2-40B4-BE49-F238E27FC236}">
              <a16:creationId xmlns:a16="http://schemas.microsoft.com/office/drawing/2014/main" id="{A4F5D298-4ACC-4EC2-90AF-46CEDBB041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D3F5345E-4B17-48EB-9A53-E968825D8BC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a:extLst>
            <a:ext uri="{FF2B5EF4-FFF2-40B4-BE49-F238E27FC236}">
              <a16:creationId xmlns:a16="http://schemas.microsoft.com/office/drawing/2014/main" id="{F315A05B-A233-448A-9FA0-E78A12C6C66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2" name="テキスト ボックス 491">
          <a:extLst>
            <a:ext uri="{FF2B5EF4-FFF2-40B4-BE49-F238E27FC236}">
              <a16:creationId xmlns:a16="http://schemas.microsoft.com/office/drawing/2014/main" id="{D068F1A5-0D64-4783-AAC2-CD0B5A7D7D4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a:extLst>
            <a:ext uri="{FF2B5EF4-FFF2-40B4-BE49-F238E27FC236}">
              <a16:creationId xmlns:a16="http://schemas.microsoft.com/office/drawing/2014/main" id="{10C10BBB-DA4E-4DDA-A7FF-F137E23A2EA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a:extLst>
            <a:ext uri="{FF2B5EF4-FFF2-40B4-BE49-F238E27FC236}">
              <a16:creationId xmlns:a16="http://schemas.microsoft.com/office/drawing/2014/main" id="{F61DCB14-11A4-4B54-9CD6-26F24698BF6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a:extLst>
            <a:ext uri="{FF2B5EF4-FFF2-40B4-BE49-F238E27FC236}">
              <a16:creationId xmlns:a16="http://schemas.microsoft.com/office/drawing/2014/main" id="{7DF8B206-AB54-4691-B4EE-939931B4125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a:extLst>
            <a:ext uri="{FF2B5EF4-FFF2-40B4-BE49-F238E27FC236}">
              <a16:creationId xmlns:a16="http://schemas.microsoft.com/office/drawing/2014/main" id="{D41F9BB0-0DF2-427E-940E-79EA2EE988A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a:extLst>
            <a:ext uri="{FF2B5EF4-FFF2-40B4-BE49-F238E27FC236}">
              <a16:creationId xmlns:a16="http://schemas.microsoft.com/office/drawing/2014/main" id="{93F0D39E-0305-4945-8199-80BC14E6C54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a:extLst>
            <a:ext uri="{FF2B5EF4-FFF2-40B4-BE49-F238E27FC236}">
              <a16:creationId xmlns:a16="http://schemas.microsoft.com/office/drawing/2014/main" id="{CD605AA7-DF24-4A77-B4E6-DEFEAA148E8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a:extLst>
            <a:ext uri="{FF2B5EF4-FFF2-40B4-BE49-F238E27FC236}">
              <a16:creationId xmlns:a16="http://schemas.microsoft.com/office/drawing/2014/main" id="{A1798FD6-FE65-40D7-A28F-F64949BDDC2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a:extLst>
            <a:ext uri="{FF2B5EF4-FFF2-40B4-BE49-F238E27FC236}">
              <a16:creationId xmlns:a16="http://schemas.microsoft.com/office/drawing/2014/main" id="{6CC43FEC-6762-41BD-8FE7-3B5D0A3DE6C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a:extLst>
            <a:ext uri="{FF2B5EF4-FFF2-40B4-BE49-F238E27FC236}">
              <a16:creationId xmlns:a16="http://schemas.microsoft.com/office/drawing/2014/main" id="{020C87E2-B804-46CC-9D3F-06AE4CCBF33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2" name="テキスト ボックス 501">
          <a:extLst>
            <a:ext uri="{FF2B5EF4-FFF2-40B4-BE49-F238E27FC236}">
              <a16:creationId xmlns:a16="http://schemas.microsoft.com/office/drawing/2014/main" id="{EEF1DBBF-4C19-49A6-8C59-186A62EB454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40ADA690-2D2F-4511-B750-0B862182062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保健センター・保健所】&#10;有形固定資産減価償却率グラフ枠">
          <a:extLst>
            <a:ext uri="{FF2B5EF4-FFF2-40B4-BE49-F238E27FC236}">
              <a16:creationId xmlns:a16="http://schemas.microsoft.com/office/drawing/2014/main" id="{9870092F-3A78-4F8B-9A7B-7AEED5837E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5" name="直線コネクタ 504">
          <a:extLst>
            <a:ext uri="{FF2B5EF4-FFF2-40B4-BE49-F238E27FC236}">
              <a16:creationId xmlns:a16="http://schemas.microsoft.com/office/drawing/2014/main" id="{8F765127-713F-4048-806D-BDF6ACA934EA}"/>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6" name="【保健センター・保健所】&#10;有形固定資産減価償却率最小値テキスト">
          <a:extLst>
            <a:ext uri="{FF2B5EF4-FFF2-40B4-BE49-F238E27FC236}">
              <a16:creationId xmlns:a16="http://schemas.microsoft.com/office/drawing/2014/main" id="{FF24739F-FB74-4FDD-8504-EFF77E09F378}"/>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7" name="直線コネクタ 506">
          <a:extLst>
            <a:ext uri="{FF2B5EF4-FFF2-40B4-BE49-F238E27FC236}">
              <a16:creationId xmlns:a16="http://schemas.microsoft.com/office/drawing/2014/main" id="{D81B3071-3259-4F23-B697-A24A0E5911E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8" name="【保健センター・保健所】&#10;有形固定資産減価償却率最大値テキスト">
          <a:extLst>
            <a:ext uri="{FF2B5EF4-FFF2-40B4-BE49-F238E27FC236}">
              <a16:creationId xmlns:a16="http://schemas.microsoft.com/office/drawing/2014/main" id="{102BD6B6-D9D5-4C81-AB3E-D454D0091B31}"/>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9" name="直線コネクタ 508">
          <a:extLst>
            <a:ext uri="{FF2B5EF4-FFF2-40B4-BE49-F238E27FC236}">
              <a16:creationId xmlns:a16="http://schemas.microsoft.com/office/drawing/2014/main" id="{9FCE068E-D3C6-428A-9825-71C54C94C24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10" name="【保健センター・保健所】&#10;有形固定資産減価償却率平均値テキスト">
          <a:extLst>
            <a:ext uri="{FF2B5EF4-FFF2-40B4-BE49-F238E27FC236}">
              <a16:creationId xmlns:a16="http://schemas.microsoft.com/office/drawing/2014/main" id="{191A45B7-67A7-4F1C-A314-693936D1C074}"/>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11" name="フローチャート: 判断 510">
          <a:extLst>
            <a:ext uri="{FF2B5EF4-FFF2-40B4-BE49-F238E27FC236}">
              <a16:creationId xmlns:a16="http://schemas.microsoft.com/office/drawing/2014/main" id="{7FDA2D6C-DBB4-4974-BFBE-2F95FAEEB8BC}"/>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12" name="フローチャート: 判断 511">
          <a:extLst>
            <a:ext uri="{FF2B5EF4-FFF2-40B4-BE49-F238E27FC236}">
              <a16:creationId xmlns:a16="http://schemas.microsoft.com/office/drawing/2014/main" id="{94042753-5245-45F5-8E53-54A42AFC39CA}"/>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7637</xdr:rowOff>
    </xdr:from>
    <xdr:ext cx="405111" cy="259045"/>
    <xdr:sp macro="" textlink="">
      <xdr:nvSpPr>
        <xdr:cNvPr id="513" name="n_1aveValue【保健センター・保健所】&#10;有形固定資産減価償却率">
          <a:extLst>
            <a:ext uri="{FF2B5EF4-FFF2-40B4-BE49-F238E27FC236}">
              <a16:creationId xmlns:a16="http://schemas.microsoft.com/office/drawing/2014/main" id="{B1F45641-EBE1-4B50-8D3B-DC576FAEA4D9}"/>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78196</xdr:rowOff>
    </xdr:from>
    <xdr:to>
      <xdr:col>76</xdr:col>
      <xdr:colOff>165100</xdr:colOff>
      <xdr:row>60</xdr:row>
      <xdr:rowOff>8346</xdr:rowOff>
    </xdr:to>
    <xdr:sp macro="" textlink="">
      <xdr:nvSpPr>
        <xdr:cNvPr id="514" name="フローチャート: 判断 513">
          <a:extLst>
            <a:ext uri="{FF2B5EF4-FFF2-40B4-BE49-F238E27FC236}">
              <a16:creationId xmlns:a16="http://schemas.microsoft.com/office/drawing/2014/main" id="{E041C148-607A-4C23-846C-50EC630A5E06}"/>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170923</xdr:rowOff>
    </xdr:from>
    <xdr:ext cx="405111" cy="259045"/>
    <xdr:sp macro="" textlink="">
      <xdr:nvSpPr>
        <xdr:cNvPr id="515" name="n_2aveValue【保健センター・保健所】&#10;有形固定資産減価償却率">
          <a:extLst>
            <a:ext uri="{FF2B5EF4-FFF2-40B4-BE49-F238E27FC236}">
              <a16:creationId xmlns:a16="http://schemas.microsoft.com/office/drawing/2014/main" id="{087A6644-E565-4614-8DEA-E91E71BD78F4}"/>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29210</xdr:rowOff>
    </xdr:from>
    <xdr:to>
      <xdr:col>72</xdr:col>
      <xdr:colOff>38100</xdr:colOff>
      <xdr:row>59</xdr:row>
      <xdr:rowOff>130810</xdr:rowOff>
    </xdr:to>
    <xdr:sp macro="" textlink="">
      <xdr:nvSpPr>
        <xdr:cNvPr id="516" name="フローチャート: 判断 515">
          <a:extLst>
            <a:ext uri="{FF2B5EF4-FFF2-40B4-BE49-F238E27FC236}">
              <a16:creationId xmlns:a16="http://schemas.microsoft.com/office/drawing/2014/main" id="{22AADA91-6B1B-413E-AB9C-7ED505927426}"/>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121937</xdr:rowOff>
    </xdr:from>
    <xdr:ext cx="405111" cy="259045"/>
    <xdr:sp macro="" textlink="">
      <xdr:nvSpPr>
        <xdr:cNvPr id="517" name="n_3aveValue【保健センター・保健所】&#10;有形固定資産減価償却率">
          <a:extLst>
            <a:ext uri="{FF2B5EF4-FFF2-40B4-BE49-F238E27FC236}">
              <a16:creationId xmlns:a16="http://schemas.microsoft.com/office/drawing/2014/main" id="{EFEF58D8-5068-48E2-8C68-73C5902E4A4C}"/>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133713</xdr:rowOff>
    </xdr:from>
    <xdr:to>
      <xdr:col>67</xdr:col>
      <xdr:colOff>101600</xdr:colOff>
      <xdr:row>59</xdr:row>
      <xdr:rowOff>63863</xdr:rowOff>
    </xdr:to>
    <xdr:sp macro="" textlink="">
      <xdr:nvSpPr>
        <xdr:cNvPr id="518" name="フローチャート: 判断 517">
          <a:extLst>
            <a:ext uri="{FF2B5EF4-FFF2-40B4-BE49-F238E27FC236}">
              <a16:creationId xmlns:a16="http://schemas.microsoft.com/office/drawing/2014/main" id="{021E39BD-581B-4644-AE1A-1AEDD035E912}"/>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54990</xdr:rowOff>
    </xdr:from>
    <xdr:ext cx="405111" cy="259045"/>
    <xdr:sp macro="" textlink="">
      <xdr:nvSpPr>
        <xdr:cNvPr id="519" name="n_4aveValue【保健センター・保健所】&#10;有形固定資産減価償却率">
          <a:extLst>
            <a:ext uri="{FF2B5EF4-FFF2-40B4-BE49-F238E27FC236}">
              <a16:creationId xmlns:a16="http://schemas.microsoft.com/office/drawing/2014/main" id="{EB0FD81F-D1C6-4CDB-9749-7142988D546E}"/>
            </a:ext>
          </a:extLst>
        </xdr:cNvPr>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A56BC846-248C-4E9E-B882-4CE4B73F93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B9CE8262-1D12-477A-A2CC-9490897F8C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37B33C4C-5E93-489C-92B6-527EAC58D2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C5F1845E-8689-4327-BED7-603E8EFBF6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E582C106-457A-4F9D-AA14-1D3AC3655A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102688</xdr:rowOff>
    </xdr:from>
    <xdr:to>
      <xdr:col>85</xdr:col>
      <xdr:colOff>177800</xdr:colOff>
      <xdr:row>59</xdr:row>
      <xdr:rowOff>32838</xdr:rowOff>
    </xdr:to>
    <xdr:sp macro="" textlink="">
      <xdr:nvSpPr>
        <xdr:cNvPr id="525" name="楕円 524">
          <a:extLst>
            <a:ext uri="{FF2B5EF4-FFF2-40B4-BE49-F238E27FC236}">
              <a16:creationId xmlns:a16="http://schemas.microsoft.com/office/drawing/2014/main" id="{9C006EA1-CFC2-4B39-9EBC-E79E64002010}"/>
            </a:ext>
          </a:extLst>
        </xdr:cNvPr>
        <xdr:cNvSpPr/>
      </xdr:nvSpPr>
      <xdr:spPr>
        <a:xfrm>
          <a:off x="16268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125565</xdr:rowOff>
    </xdr:from>
    <xdr:ext cx="405111" cy="259045"/>
    <xdr:sp macro="" textlink="">
      <xdr:nvSpPr>
        <xdr:cNvPr id="526" name="【保健センター・保健所】&#10;有形固定資産減価償却率該当値テキスト">
          <a:extLst>
            <a:ext uri="{FF2B5EF4-FFF2-40B4-BE49-F238E27FC236}">
              <a16:creationId xmlns:a16="http://schemas.microsoft.com/office/drawing/2014/main" id="{DC924441-341B-4D96-8744-8D2186D2E01E}"/>
            </a:ext>
          </a:extLst>
        </xdr:cNvPr>
        <xdr:cNvSpPr txBox="1"/>
      </xdr:nvSpPr>
      <xdr:spPr>
        <a:xfrm>
          <a:off x="16357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68399</xdr:rowOff>
    </xdr:from>
    <xdr:to>
      <xdr:col>81</xdr:col>
      <xdr:colOff>101600</xdr:colOff>
      <xdr:row>58</xdr:row>
      <xdr:rowOff>169999</xdr:rowOff>
    </xdr:to>
    <xdr:sp macro="" textlink="">
      <xdr:nvSpPr>
        <xdr:cNvPr id="527" name="楕円 526">
          <a:extLst>
            <a:ext uri="{FF2B5EF4-FFF2-40B4-BE49-F238E27FC236}">
              <a16:creationId xmlns:a16="http://schemas.microsoft.com/office/drawing/2014/main" id="{76E1A3CF-73D4-4233-A97F-7C79DDC981E3}"/>
            </a:ext>
          </a:extLst>
        </xdr:cNvPr>
        <xdr:cNvSpPr/>
      </xdr:nvSpPr>
      <xdr:spPr>
        <a:xfrm>
          <a:off x="15430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119199</xdr:rowOff>
    </xdr:from>
    <xdr:to>
      <xdr:col>85</xdr:col>
      <xdr:colOff>127000</xdr:colOff>
      <xdr:row>58</xdr:row>
      <xdr:rowOff>153488</xdr:rowOff>
    </xdr:to>
    <xdr:cxnSp macro="">
      <xdr:nvCxnSpPr>
        <xdr:cNvPr id="528" name="直線コネクタ 527">
          <a:extLst>
            <a:ext uri="{FF2B5EF4-FFF2-40B4-BE49-F238E27FC236}">
              <a16:creationId xmlns:a16="http://schemas.microsoft.com/office/drawing/2014/main" id="{A48D0082-22F2-4264-B96B-AC27194A97D8}"/>
            </a:ext>
          </a:extLst>
        </xdr:cNvPr>
        <xdr:cNvCxnSpPr/>
      </xdr:nvCxnSpPr>
      <xdr:spPr>
        <a:xfrm>
          <a:off x="15481300" y="100632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34109</xdr:rowOff>
    </xdr:from>
    <xdr:to>
      <xdr:col>76</xdr:col>
      <xdr:colOff>165100</xdr:colOff>
      <xdr:row>58</xdr:row>
      <xdr:rowOff>135709</xdr:rowOff>
    </xdr:to>
    <xdr:sp macro="" textlink="">
      <xdr:nvSpPr>
        <xdr:cNvPr id="529" name="楕円 528">
          <a:extLst>
            <a:ext uri="{FF2B5EF4-FFF2-40B4-BE49-F238E27FC236}">
              <a16:creationId xmlns:a16="http://schemas.microsoft.com/office/drawing/2014/main" id="{DB7C9022-7195-4D46-BB01-F5FC1696A85E}"/>
            </a:ext>
          </a:extLst>
        </xdr:cNvPr>
        <xdr:cNvSpPr/>
      </xdr:nvSpPr>
      <xdr:spPr>
        <a:xfrm>
          <a:off x="14541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84909</xdr:rowOff>
    </xdr:from>
    <xdr:to>
      <xdr:col>81</xdr:col>
      <xdr:colOff>50800</xdr:colOff>
      <xdr:row>58</xdr:row>
      <xdr:rowOff>119199</xdr:rowOff>
    </xdr:to>
    <xdr:cxnSp macro="">
      <xdr:nvCxnSpPr>
        <xdr:cNvPr id="530" name="直線コネクタ 529">
          <a:extLst>
            <a:ext uri="{FF2B5EF4-FFF2-40B4-BE49-F238E27FC236}">
              <a16:creationId xmlns:a16="http://schemas.microsoft.com/office/drawing/2014/main" id="{988D993F-4770-4D0D-B6E8-4E70820D3946}"/>
            </a:ext>
          </a:extLst>
        </xdr:cNvPr>
        <xdr:cNvCxnSpPr/>
      </xdr:nvCxnSpPr>
      <xdr:spPr>
        <a:xfrm>
          <a:off x="14592300" y="100290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531" name="楕円 530">
          <a:extLst>
            <a:ext uri="{FF2B5EF4-FFF2-40B4-BE49-F238E27FC236}">
              <a16:creationId xmlns:a16="http://schemas.microsoft.com/office/drawing/2014/main" id="{12BEF3D1-AB35-449C-943F-DA06CC4D7580}"/>
            </a:ext>
          </a:extLst>
        </xdr:cNvPr>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84909</xdr:rowOff>
    </xdr:to>
    <xdr:cxnSp macro="">
      <xdr:nvCxnSpPr>
        <xdr:cNvPr id="532" name="直線コネクタ 531">
          <a:extLst>
            <a:ext uri="{FF2B5EF4-FFF2-40B4-BE49-F238E27FC236}">
              <a16:creationId xmlns:a16="http://schemas.microsoft.com/office/drawing/2014/main" id="{1816CD54-5803-48D6-9EDC-6D27609AD0DD}"/>
            </a:ext>
          </a:extLst>
        </xdr:cNvPr>
        <xdr:cNvCxnSpPr/>
      </xdr:nvCxnSpPr>
      <xdr:spPr>
        <a:xfrm>
          <a:off x="13703300" y="100012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145143</xdr:rowOff>
    </xdr:from>
    <xdr:to>
      <xdr:col>67</xdr:col>
      <xdr:colOff>101600</xdr:colOff>
      <xdr:row>58</xdr:row>
      <xdr:rowOff>75293</xdr:rowOff>
    </xdr:to>
    <xdr:sp macro="" textlink="">
      <xdr:nvSpPr>
        <xdr:cNvPr id="533" name="楕円 532">
          <a:extLst>
            <a:ext uri="{FF2B5EF4-FFF2-40B4-BE49-F238E27FC236}">
              <a16:creationId xmlns:a16="http://schemas.microsoft.com/office/drawing/2014/main" id="{F1F2BB15-3042-493B-BE5C-782A86F20798}"/>
            </a:ext>
          </a:extLst>
        </xdr:cNvPr>
        <xdr:cNvSpPr/>
      </xdr:nvSpPr>
      <xdr:spPr>
        <a:xfrm>
          <a:off x="12763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24493</xdr:rowOff>
    </xdr:from>
    <xdr:to>
      <xdr:col>71</xdr:col>
      <xdr:colOff>177800</xdr:colOff>
      <xdr:row>58</xdr:row>
      <xdr:rowOff>57150</xdr:rowOff>
    </xdr:to>
    <xdr:cxnSp macro="">
      <xdr:nvCxnSpPr>
        <xdr:cNvPr id="534" name="直線コネクタ 533">
          <a:extLst>
            <a:ext uri="{FF2B5EF4-FFF2-40B4-BE49-F238E27FC236}">
              <a16:creationId xmlns:a16="http://schemas.microsoft.com/office/drawing/2014/main" id="{CE392761-0A6E-4BED-8B4F-F3195A55FAEB}"/>
            </a:ext>
          </a:extLst>
        </xdr:cNvPr>
        <xdr:cNvCxnSpPr/>
      </xdr:nvCxnSpPr>
      <xdr:spPr>
        <a:xfrm>
          <a:off x="12814300" y="99685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15076</xdr:rowOff>
    </xdr:from>
    <xdr:ext cx="405111" cy="259045"/>
    <xdr:sp macro="" textlink="">
      <xdr:nvSpPr>
        <xdr:cNvPr id="535" name="n_1mainValue【保健センター・保健所】&#10;有形固定資産減価償却率">
          <a:extLst>
            <a:ext uri="{FF2B5EF4-FFF2-40B4-BE49-F238E27FC236}">
              <a16:creationId xmlns:a16="http://schemas.microsoft.com/office/drawing/2014/main" id="{AC7B2935-2F11-4ED9-8FC3-C0DE804F1F6C}"/>
            </a:ext>
          </a:extLst>
        </xdr:cNvPr>
        <xdr:cNvSpPr txBox="1"/>
      </xdr:nvSpPr>
      <xdr:spPr>
        <a:xfrm>
          <a:off x="152660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152236</xdr:rowOff>
    </xdr:from>
    <xdr:ext cx="405111" cy="259045"/>
    <xdr:sp macro="" textlink="">
      <xdr:nvSpPr>
        <xdr:cNvPr id="536" name="n_2mainValue【保健センター・保健所】&#10;有形固定資産減価償却率">
          <a:extLst>
            <a:ext uri="{FF2B5EF4-FFF2-40B4-BE49-F238E27FC236}">
              <a16:creationId xmlns:a16="http://schemas.microsoft.com/office/drawing/2014/main" id="{C972ECCA-7685-47F0-9AEC-F3C172D2D37D}"/>
            </a:ext>
          </a:extLst>
        </xdr:cNvPr>
        <xdr:cNvSpPr txBox="1"/>
      </xdr:nvSpPr>
      <xdr:spPr>
        <a:xfrm>
          <a:off x="14389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537" name="n_3mainValue【保健センター・保健所】&#10;有形固定資産減価償却率">
          <a:extLst>
            <a:ext uri="{FF2B5EF4-FFF2-40B4-BE49-F238E27FC236}">
              <a16:creationId xmlns:a16="http://schemas.microsoft.com/office/drawing/2014/main" id="{5391127B-FB65-4AD0-A12E-FC57463D4B5B}"/>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91820</xdr:rowOff>
    </xdr:from>
    <xdr:ext cx="405111" cy="259045"/>
    <xdr:sp macro="" textlink="">
      <xdr:nvSpPr>
        <xdr:cNvPr id="538" name="n_4mainValue【保健センター・保健所】&#10;有形固定資産減価償却率">
          <a:extLst>
            <a:ext uri="{FF2B5EF4-FFF2-40B4-BE49-F238E27FC236}">
              <a16:creationId xmlns:a16="http://schemas.microsoft.com/office/drawing/2014/main" id="{7882A987-18D1-43B8-B04F-404055BF73E2}"/>
            </a:ext>
          </a:extLst>
        </xdr:cNvPr>
        <xdr:cNvSpPr txBox="1"/>
      </xdr:nvSpPr>
      <xdr:spPr>
        <a:xfrm>
          <a:off x="12611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24772AA9-E644-47C8-B2A3-416EAE0068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C7D98EB5-E252-4F7E-BDF6-145CEF25E4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B05482CF-B9A6-424C-93AC-D4C83ED8AF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E6B1B6C1-CEBA-4E71-AF21-6E57F1BEFBF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A68B3BDB-6016-4EB6-9B69-1AA3080AD2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5F0ADC19-2E5F-474F-A995-0141CEAF1E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F466AF31-EEC1-4B97-AE85-EE757BFADD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38B3850A-7B07-47F0-AC18-15D484D31EA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EDCEC7CD-0B9C-4991-AF42-172302ABE8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655A03C8-6BF5-4363-823B-7CBAE7147D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9" name="直線コネクタ 548">
          <a:extLst>
            <a:ext uri="{FF2B5EF4-FFF2-40B4-BE49-F238E27FC236}">
              <a16:creationId xmlns:a16="http://schemas.microsoft.com/office/drawing/2014/main" id="{5D8A937E-EAE7-457B-9DB5-0B4C679F17A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0" name="テキスト ボックス 549">
          <a:extLst>
            <a:ext uri="{FF2B5EF4-FFF2-40B4-BE49-F238E27FC236}">
              <a16:creationId xmlns:a16="http://schemas.microsoft.com/office/drawing/2014/main" id="{52817967-860F-4035-95E0-0CD4138E2FD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1" name="直線コネクタ 550">
          <a:extLst>
            <a:ext uri="{FF2B5EF4-FFF2-40B4-BE49-F238E27FC236}">
              <a16:creationId xmlns:a16="http://schemas.microsoft.com/office/drawing/2014/main" id="{91F86EB5-3640-46CF-BE7C-4844737366A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2" name="テキスト ボックス 551">
          <a:extLst>
            <a:ext uri="{FF2B5EF4-FFF2-40B4-BE49-F238E27FC236}">
              <a16:creationId xmlns:a16="http://schemas.microsoft.com/office/drawing/2014/main" id="{8371F400-B225-460C-BC5C-FC6840D882B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3" name="直線コネクタ 552">
          <a:extLst>
            <a:ext uri="{FF2B5EF4-FFF2-40B4-BE49-F238E27FC236}">
              <a16:creationId xmlns:a16="http://schemas.microsoft.com/office/drawing/2014/main" id="{155FE3DB-C1FF-4A84-B595-B436B125951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4" name="テキスト ボックス 553">
          <a:extLst>
            <a:ext uri="{FF2B5EF4-FFF2-40B4-BE49-F238E27FC236}">
              <a16:creationId xmlns:a16="http://schemas.microsoft.com/office/drawing/2014/main" id="{2592CC7D-E55B-4213-AEEF-B50C2AE4CF3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5" name="直線コネクタ 554">
          <a:extLst>
            <a:ext uri="{FF2B5EF4-FFF2-40B4-BE49-F238E27FC236}">
              <a16:creationId xmlns:a16="http://schemas.microsoft.com/office/drawing/2014/main" id="{0FE74CA4-67E9-4A0B-AB26-0691F48135B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6" name="テキスト ボックス 555">
          <a:extLst>
            <a:ext uri="{FF2B5EF4-FFF2-40B4-BE49-F238E27FC236}">
              <a16:creationId xmlns:a16="http://schemas.microsoft.com/office/drawing/2014/main" id="{3A9D4D53-74BB-45F5-AA04-6C2D4AC367E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7" name="直線コネクタ 556">
          <a:extLst>
            <a:ext uri="{FF2B5EF4-FFF2-40B4-BE49-F238E27FC236}">
              <a16:creationId xmlns:a16="http://schemas.microsoft.com/office/drawing/2014/main" id="{C9CCA273-C1AA-4CAA-AB34-44F0A846BAB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8" name="テキスト ボックス 557">
          <a:extLst>
            <a:ext uri="{FF2B5EF4-FFF2-40B4-BE49-F238E27FC236}">
              <a16:creationId xmlns:a16="http://schemas.microsoft.com/office/drawing/2014/main" id="{15410656-C9A9-4FAD-A1C1-CD4C5413F65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9" name="直線コネクタ 558">
          <a:extLst>
            <a:ext uri="{FF2B5EF4-FFF2-40B4-BE49-F238E27FC236}">
              <a16:creationId xmlns:a16="http://schemas.microsoft.com/office/drawing/2014/main" id="{EBCC07D2-925F-4631-92F7-567624CCFB4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0" name="テキスト ボックス 559">
          <a:extLst>
            <a:ext uri="{FF2B5EF4-FFF2-40B4-BE49-F238E27FC236}">
              <a16:creationId xmlns:a16="http://schemas.microsoft.com/office/drawing/2014/main" id="{41E65B7A-703C-43B8-85BE-04B7E1FA852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7A9E0059-1485-459E-9BD1-DE621B4EA3C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A394E5BA-8995-416E-8C4C-5D39C19EFA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a:extLst>
            <a:ext uri="{FF2B5EF4-FFF2-40B4-BE49-F238E27FC236}">
              <a16:creationId xmlns:a16="http://schemas.microsoft.com/office/drawing/2014/main" id="{74457CAB-BE22-44D3-883F-DD17AB426BB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64" name="直線コネクタ 563">
          <a:extLst>
            <a:ext uri="{FF2B5EF4-FFF2-40B4-BE49-F238E27FC236}">
              <a16:creationId xmlns:a16="http://schemas.microsoft.com/office/drawing/2014/main" id="{03BF00B4-5212-43C0-B500-37B117239A0C}"/>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5" name="【保健センター・保健所】&#10;一人当たり面積最小値テキスト">
          <a:extLst>
            <a:ext uri="{FF2B5EF4-FFF2-40B4-BE49-F238E27FC236}">
              <a16:creationId xmlns:a16="http://schemas.microsoft.com/office/drawing/2014/main" id="{3CEFD8E3-E967-4DB1-A1F7-D754691E8231}"/>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6" name="直線コネクタ 565">
          <a:extLst>
            <a:ext uri="{FF2B5EF4-FFF2-40B4-BE49-F238E27FC236}">
              <a16:creationId xmlns:a16="http://schemas.microsoft.com/office/drawing/2014/main" id="{9578DF69-A824-4CB4-BCC6-251D709FEFC5}"/>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67" name="【保健センター・保健所】&#10;一人当たり面積最大値テキスト">
          <a:extLst>
            <a:ext uri="{FF2B5EF4-FFF2-40B4-BE49-F238E27FC236}">
              <a16:creationId xmlns:a16="http://schemas.microsoft.com/office/drawing/2014/main" id="{A6514B43-5BE8-457B-931F-64D2B6046111}"/>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68" name="直線コネクタ 567">
          <a:extLst>
            <a:ext uri="{FF2B5EF4-FFF2-40B4-BE49-F238E27FC236}">
              <a16:creationId xmlns:a16="http://schemas.microsoft.com/office/drawing/2014/main" id="{0BEF9F7C-C81E-489A-9959-8C983E24B016}"/>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69" name="【保健センター・保健所】&#10;一人当たり面積平均値テキスト">
          <a:extLst>
            <a:ext uri="{FF2B5EF4-FFF2-40B4-BE49-F238E27FC236}">
              <a16:creationId xmlns:a16="http://schemas.microsoft.com/office/drawing/2014/main" id="{176FA865-94D6-4D53-B731-07C7C5F76C3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70" name="フローチャート: 判断 569">
          <a:extLst>
            <a:ext uri="{FF2B5EF4-FFF2-40B4-BE49-F238E27FC236}">
              <a16:creationId xmlns:a16="http://schemas.microsoft.com/office/drawing/2014/main" id="{244455C7-9A4B-4973-8C11-ABA8BFE14531}"/>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71" name="フローチャート: 判断 570">
          <a:extLst>
            <a:ext uri="{FF2B5EF4-FFF2-40B4-BE49-F238E27FC236}">
              <a16:creationId xmlns:a16="http://schemas.microsoft.com/office/drawing/2014/main" id="{1834ED06-5909-4BCE-A299-FB09BCF967F7}"/>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141531</xdr:rowOff>
    </xdr:from>
    <xdr:ext cx="469744" cy="259045"/>
    <xdr:sp macro="" textlink="">
      <xdr:nvSpPr>
        <xdr:cNvPr id="572" name="n_1aveValue【保健センター・保健所】&#10;一人当たり面積">
          <a:extLst>
            <a:ext uri="{FF2B5EF4-FFF2-40B4-BE49-F238E27FC236}">
              <a16:creationId xmlns:a16="http://schemas.microsoft.com/office/drawing/2014/main" id="{C69DC5FD-5CA9-4CC3-9BCE-55C6D313529E}"/>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71665</xdr:rowOff>
    </xdr:from>
    <xdr:to>
      <xdr:col>107</xdr:col>
      <xdr:colOff>101600</xdr:colOff>
      <xdr:row>64</xdr:row>
      <xdr:rowOff>1815</xdr:rowOff>
    </xdr:to>
    <xdr:sp macro="" textlink="">
      <xdr:nvSpPr>
        <xdr:cNvPr id="573" name="フローチャート: 判断 572">
          <a:extLst>
            <a:ext uri="{FF2B5EF4-FFF2-40B4-BE49-F238E27FC236}">
              <a16:creationId xmlns:a16="http://schemas.microsoft.com/office/drawing/2014/main" id="{F9132EBE-1AC9-43E4-A4CA-607B36BC1E4E}"/>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164392</xdr:rowOff>
    </xdr:from>
    <xdr:ext cx="469744" cy="259045"/>
    <xdr:sp macro="" textlink="">
      <xdr:nvSpPr>
        <xdr:cNvPr id="574" name="n_2aveValue【保健センター・保健所】&#10;一人当たり面積">
          <a:extLst>
            <a:ext uri="{FF2B5EF4-FFF2-40B4-BE49-F238E27FC236}">
              <a16:creationId xmlns:a16="http://schemas.microsoft.com/office/drawing/2014/main" id="{14F05FBE-BCFF-4226-B525-CA791835A690}"/>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58601</xdr:rowOff>
    </xdr:from>
    <xdr:to>
      <xdr:col>102</xdr:col>
      <xdr:colOff>165100</xdr:colOff>
      <xdr:row>63</xdr:row>
      <xdr:rowOff>160201</xdr:rowOff>
    </xdr:to>
    <xdr:sp macro="" textlink="">
      <xdr:nvSpPr>
        <xdr:cNvPr id="575" name="フローチャート: 判断 574">
          <a:extLst>
            <a:ext uri="{FF2B5EF4-FFF2-40B4-BE49-F238E27FC236}">
              <a16:creationId xmlns:a16="http://schemas.microsoft.com/office/drawing/2014/main" id="{B76B4B07-0E94-4A32-B713-39E39CBC5F47}"/>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151328</xdr:rowOff>
    </xdr:from>
    <xdr:ext cx="469744" cy="259045"/>
    <xdr:sp macro="" textlink="">
      <xdr:nvSpPr>
        <xdr:cNvPr id="576" name="n_3aveValue【保健センター・保健所】&#10;一人当たり面積">
          <a:extLst>
            <a:ext uri="{FF2B5EF4-FFF2-40B4-BE49-F238E27FC236}">
              <a16:creationId xmlns:a16="http://schemas.microsoft.com/office/drawing/2014/main" id="{06E7C068-EFAB-48F7-A046-E84E4AAE9FB5}"/>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16147</xdr:rowOff>
    </xdr:from>
    <xdr:to>
      <xdr:col>98</xdr:col>
      <xdr:colOff>38100</xdr:colOff>
      <xdr:row>63</xdr:row>
      <xdr:rowOff>117747</xdr:rowOff>
    </xdr:to>
    <xdr:sp macro="" textlink="">
      <xdr:nvSpPr>
        <xdr:cNvPr id="577" name="フローチャート: 判断 576">
          <a:extLst>
            <a:ext uri="{FF2B5EF4-FFF2-40B4-BE49-F238E27FC236}">
              <a16:creationId xmlns:a16="http://schemas.microsoft.com/office/drawing/2014/main" id="{5FC98678-C903-489E-A7C2-FCBB81A31226}"/>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134274</xdr:rowOff>
    </xdr:from>
    <xdr:ext cx="469744" cy="259045"/>
    <xdr:sp macro="" textlink="">
      <xdr:nvSpPr>
        <xdr:cNvPr id="578" name="n_4aveValue【保健センター・保健所】&#10;一人当たり面積">
          <a:extLst>
            <a:ext uri="{FF2B5EF4-FFF2-40B4-BE49-F238E27FC236}">
              <a16:creationId xmlns:a16="http://schemas.microsoft.com/office/drawing/2014/main" id="{C18B6D57-E140-4922-A1CA-C71810EA3634}"/>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136A8D3-91CC-4796-916E-D29FEB26C0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7AE763F1-B184-4FC6-909E-2E65D2B9B1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D3C8074-F227-439E-B353-FB3510AF04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76F0B22C-0650-420A-82EE-F269FF15E4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3A76EC5A-94D3-41A0-808C-ECFB305057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19413</xdr:rowOff>
    </xdr:from>
    <xdr:to>
      <xdr:col>116</xdr:col>
      <xdr:colOff>114300</xdr:colOff>
      <xdr:row>63</xdr:row>
      <xdr:rowOff>121013</xdr:rowOff>
    </xdr:to>
    <xdr:sp macro="" textlink="">
      <xdr:nvSpPr>
        <xdr:cNvPr id="584" name="楕円 583">
          <a:extLst>
            <a:ext uri="{FF2B5EF4-FFF2-40B4-BE49-F238E27FC236}">
              <a16:creationId xmlns:a16="http://schemas.microsoft.com/office/drawing/2014/main" id="{A478D09C-EF17-454E-B195-D914C15ADC35}"/>
            </a:ext>
          </a:extLst>
        </xdr:cNvPr>
        <xdr:cNvSpPr/>
      </xdr:nvSpPr>
      <xdr:spPr>
        <a:xfrm>
          <a:off x="22110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42290</xdr:rowOff>
    </xdr:from>
    <xdr:ext cx="469744" cy="259045"/>
    <xdr:sp macro="" textlink="">
      <xdr:nvSpPr>
        <xdr:cNvPr id="585" name="【保健センター・保健所】&#10;一人当たり面積該当値テキスト">
          <a:extLst>
            <a:ext uri="{FF2B5EF4-FFF2-40B4-BE49-F238E27FC236}">
              <a16:creationId xmlns:a16="http://schemas.microsoft.com/office/drawing/2014/main" id="{BE3527CD-0BD2-43C8-BCA6-CA926FF25701}"/>
            </a:ext>
          </a:extLst>
        </xdr:cNvPr>
        <xdr:cNvSpPr txBox="1"/>
      </xdr:nvSpPr>
      <xdr:spPr>
        <a:xfrm>
          <a:off x="22199600" y="1067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19413</xdr:rowOff>
    </xdr:from>
    <xdr:to>
      <xdr:col>112</xdr:col>
      <xdr:colOff>38100</xdr:colOff>
      <xdr:row>63</xdr:row>
      <xdr:rowOff>121013</xdr:rowOff>
    </xdr:to>
    <xdr:sp macro="" textlink="">
      <xdr:nvSpPr>
        <xdr:cNvPr id="586" name="楕円 585">
          <a:extLst>
            <a:ext uri="{FF2B5EF4-FFF2-40B4-BE49-F238E27FC236}">
              <a16:creationId xmlns:a16="http://schemas.microsoft.com/office/drawing/2014/main" id="{97C06D41-C96B-4F24-9266-382ADA980103}"/>
            </a:ext>
          </a:extLst>
        </xdr:cNvPr>
        <xdr:cNvSpPr/>
      </xdr:nvSpPr>
      <xdr:spPr>
        <a:xfrm>
          <a:off x="21272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70213</xdr:rowOff>
    </xdr:from>
    <xdr:to>
      <xdr:col>116</xdr:col>
      <xdr:colOff>63500</xdr:colOff>
      <xdr:row>63</xdr:row>
      <xdr:rowOff>70213</xdr:rowOff>
    </xdr:to>
    <xdr:cxnSp macro="">
      <xdr:nvCxnSpPr>
        <xdr:cNvPr id="587" name="直線コネクタ 586">
          <a:extLst>
            <a:ext uri="{FF2B5EF4-FFF2-40B4-BE49-F238E27FC236}">
              <a16:creationId xmlns:a16="http://schemas.microsoft.com/office/drawing/2014/main" id="{2C5C91C3-D372-42CA-B86D-FBD6E69FC6F4}"/>
            </a:ext>
          </a:extLst>
        </xdr:cNvPr>
        <xdr:cNvCxnSpPr/>
      </xdr:nvCxnSpPr>
      <xdr:spPr>
        <a:xfrm>
          <a:off x="21323300" y="10871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19413</xdr:rowOff>
    </xdr:from>
    <xdr:to>
      <xdr:col>107</xdr:col>
      <xdr:colOff>101600</xdr:colOff>
      <xdr:row>63</xdr:row>
      <xdr:rowOff>121013</xdr:rowOff>
    </xdr:to>
    <xdr:sp macro="" textlink="">
      <xdr:nvSpPr>
        <xdr:cNvPr id="588" name="楕円 587">
          <a:extLst>
            <a:ext uri="{FF2B5EF4-FFF2-40B4-BE49-F238E27FC236}">
              <a16:creationId xmlns:a16="http://schemas.microsoft.com/office/drawing/2014/main" id="{3240C0EB-2465-41EC-A8D7-E15BA10A5E19}"/>
            </a:ext>
          </a:extLst>
        </xdr:cNvPr>
        <xdr:cNvSpPr/>
      </xdr:nvSpPr>
      <xdr:spPr>
        <a:xfrm>
          <a:off x="2038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70213</xdr:rowOff>
    </xdr:from>
    <xdr:to>
      <xdr:col>111</xdr:col>
      <xdr:colOff>177800</xdr:colOff>
      <xdr:row>63</xdr:row>
      <xdr:rowOff>70213</xdr:rowOff>
    </xdr:to>
    <xdr:cxnSp macro="">
      <xdr:nvCxnSpPr>
        <xdr:cNvPr id="589" name="直線コネクタ 588">
          <a:extLst>
            <a:ext uri="{FF2B5EF4-FFF2-40B4-BE49-F238E27FC236}">
              <a16:creationId xmlns:a16="http://schemas.microsoft.com/office/drawing/2014/main" id="{E7766035-F16D-4C2B-92EE-74E0C0E4D30C}"/>
            </a:ext>
          </a:extLst>
        </xdr:cNvPr>
        <xdr:cNvCxnSpPr/>
      </xdr:nvCxnSpPr>
      <xdr:spPr>
        <a:xfrm>
          <a:off x="20434300" y="1087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590" name="楕円 589">
          <a:extLst>
            <a:ext uri="{FF2B5EF4-FFF2-40B4-BE49-F238E27FC236}">
              <a16:creationId xmlns:a16="http://schemas.microsoft.com/office/drawing/2014/main" id="{AD41F1E8-ABDD-4E72-8876-3F0D614A8BE8}"/>
            </a:ext>
          </a:extLst>
        </xdr:cNvPr>
        <xdr:cNvSpPr/>
      </xdr:nvSpPr>
      <xdr:spPr>
        <a:xfrm>
          <a:off x="19494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70213</xdr:rowOff>
    </xdr:from>
    <xdr:to>
      <xdr:col>107</xdr:col>
      <xdr:colOff>50800</xdr:colOff>
      <xdr:row>63</xdr:row>
      <xdr:rowOff>70213</xdr:rowOff>
    </xdr:to>
    <xdr:cxnSp macro="">
      <xdr:nvCxnSpPr>
        <xdr:cNvPr id="591" name="直線コネクタ 590">
          <a:extLst>
            <a:ext uri="{FF2B5EF4-FFF2-40B4-BE49-F238E27FC236}">
              <a16:creationId xmlns:a16="http://schemas.microsoft.com/office/drawing/2014/main" id="{0558AF2A-D4BA-4150-AAE4-0E28C4B1EE93}"/>
            </a:ext>
          </a:extLst>
        </xdr:cNvPr>
        <xdr:cNvCxnSpPr/>
      </xdr:nvCxnSpPr>
      <xdr:spPr>
        <a:xfrm>
          <a:off x="19545300" y="1087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19413</xdr:rowOff>
    </xdr:from>
    <xdr:to>
      <xdr:col>98</xdr:col>
      <xdr:colOff>38100</xdr:colOff>
      <xdr:row>63</xdr:row>
      <xdr:rowOff>121013</xdr:rowOff>
    </xdr:to>
    <xdr:sp macro="" textlink="">
      <xdr:nvSpPr>
        <xdr:cNvPr id="592" name="楕円 591">
          <a:extLst>
            <a:ext uri="{FF2B5EF4-FFF2-40B4-BE49-F238E27FC236}">
              <a16:creationId xmlns:a16="http://schemas.microsoft.com/office/drawing/2014/main" id="{E4A31639-8823-431F-9BA7-85CB17CF4A00}"/>
            </a:ext>
          </a:extLst>
        </xdr:cNvPr>
        <xdr:cNvSpPr/>
      </xdr:nvSpPr>
      <xdr:spPr>
        <a:xfrm>
          <a:off x="18605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70213</xdr:rowOff>
    </xdr:from>
    <xdr:to>
      <xdr:col>102</xdr:col>
      <xdr:colOff>114300</xdr:colOff>
      <xdr:row>63</xdr:row>
      <xdr:rowOff>70213</xdr:rowOff>
    </xdr:to>
    <xdr:cxnSp macro="">
      <xdr:nvCxnSpPr>
        <xdr:cNvPr id="593" name="直線コネクタ 592">
          <a:extLst>
            <a:ext uri="{FF2B5EF4-FFF2-40B4-BE49-F238E27FC236}">
              <a16:creationId xmlns:a16="http://schemas.microsoft.com/office/drawing/2014/main" id="{DE3A8091-7CAC-47F1-BAE5-A69F1FEF540E}"/>
            </a:ext>
          </a:extLst>
        </xdr:cNvPr>
        <xdr:cNvCxnSpPr/>
      </xdr:nvCxnSpPr>
      <xdr:spPr>
        <a:xfrm>
          <a:off x="18656300" y="1087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594" name="n_1mainValue【保健センター・保健所】&#10;一人当たり面積">
          <a:extLst>
            <a:ext uri="{FF2B5EF4-FFF2-40B4-BE49-F238E27FC236}">
              <a16:creationId xmlns:a16="http://schemas.microsoft.com/office/drawing/2014/main" id="{C09DD8F7-CBB3-4693-A491-C703D45A2664}"/>
            </a:ext>
          </a:extLst>
        </xdr:cNvPr>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595" name="n_2mainValue【保健センター・保健所】&#10;一人当たり面積">
          <a:extLst>
            <a:ext uri="{FF2B5EF4-FFF2-40B4-BE49-F238E27FC236}">
              <a16:creationId xmlns:a16="http://schemas.microsoft.com/office/drawing/2014/main" id="{42FED9EB-FF6B-424D-8C7C-73CDDE49A3E1}"/>
            </a:ext>
          </a:extLst>
        </xdr:cNvPr>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596" name="n_3mainValue【保健センター・保健所】&#10;一人当たり面積">
          <a:extLst>
            <a:ext uri="{FF2B5EF4-FFF2-40B4-BE49-F238E27FC236}">
              <a16:creationId xmlns:a16="http://schemas.microsoft.com/office/drawing/2014/main" id="{1FC025A2-A858-44D2-ADA1-4B47CD188C8D}"/>
            </a:ext>
          </a:extLst>
        </xdr:cNvPr>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112140</xdr:rowOff>
    </xdr:from>
    <xdr:ext cx="469744" cy="259045"/>
    <xdr:sp macro="" textlink="">
      <xdr:nvSpPr>
        <xdr:cNvPr id="597" name="n_4mainValue【保健センター・保健所】&#10;一人当たり面積">
          <a:extLst>
            <a:ext uri="{FF2B5EF4-FFF2-40B4-BE49-F238E27FC236}">
              <a16:creationId xmlns:a16="http://schemas.microsoft.com/office/drawing/2014/main" id="{C6DEF8A6-79C5-40AC-9A30-CE506C78D98D}"/>
            </a:ext>
          </a:extLst>
        </xdr:cNvPr>
        <xdr:cNvSpPr txBox="1"/>
      </xdr:nvSpPr>
      <xdr:spPr>
        <a:xfrm>
          <a:off x="18421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DEF4E5C0-6C1A-46F1-846C-657FDED08B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E5771688-179A-41D0-A983-7CF7EC53F0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B801CCAF-047C-4B8D-B4E5-84B25FC794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6031B503-9F78-40D2-B71C-82022FAE58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3FD63044-7BEE-49E4-840D-58B8375B19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FC60D9AC-854E-4A59-98D7-74756A976C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E91F2915-02B1-42BC-9398-072745ED8C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D484760E-FB3D-4F23-ABAC-EEDDA436967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2C928DDE-D533-42B2-B48B-95ADFA0746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AFAD4DB1-EAD1-484B-9435-0A8718BFED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6B53DFFB-B0AF-445A-B3DE-D9FA2C91D1C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id="{8DA8F71B-14D8-4C17-9BC6-860D96058D5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2D0E83D4-2A1E-41CE-A9B4-EE9048F604F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id="{5A942F58-84ED-4397-82B0-1E8709BFEC7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id="{F995B4BF-9C79-46EA-BFEC-EA60F363858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id="{AD3BCA9E-E58B-432D-BA8B-6B56EB59AD4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id="{32B9ABDB-18C9-4E85-ABEE-2AF8412E9AC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id="{24BC1E9D-49E9-4FA0-A623-EF97F0BB82E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id="{52ADBF67-7C7A-4220-8877-7D0840E0D20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id="{6EA99A01-FDBE-4228-90E7-A0DC818E137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id="{B5F5CFF2-819C-444B-851B-D4F74EAEF22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id="{384682B8-28DE-49FF-8467-9A2BE958DCD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a:extLst>
            <a:ext uri="{FF2B5EF4-FFF2-40B4-BE49-F238E27FC236}">
              <a16:creationId xmlns:a16="http://schemas.microsoft.com/office/drawing/2014/main" id="{E99C8008-2A40-47AE-A6BB-76CFE0340A0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54F12D16-E16E-415A-A133-0C716B60421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a:extLst>
            <a:ext uri="{FF2B5EF4-FFF2-40B4-BE49-F238E27FC236}">
              <a16:creationId xmlns:a16="http://schemas.microsoft.com/office/drawing/2014/main" id="{9AF7E152-5DDB-43CB-9E48-EF79EEEFDAF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23" name="直線コネクタ 622">
          <a:extLst>
            <a:ext uri="{FF2B5EF4-FFF2-40B4-BE49-F238E27FC236}">
              <a16:creationId xmlns:a16="http://schemas.microsoft.com/office/drawing/2014/main" id="{7560C23A-6B22-4448-8033-42E6F8963A5D}"/>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消防施設】&#10;有形固定資産減価償却率最小値テキスト">
          <a:extLst>
            <a:ext uri="{FF2B5EF4-FFF2-40B4-BE49-F238E27FC236}">
              <a16:creationId xmlns:a16="http://schemas.microsoft.com/office/drawing/2014/main" id="{C86785C4-083F-410C-8E9D-6CC5C4554C0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a:extLst>
            <a:ext uri="{FF2B5EF4-FFF2-40B4-BE49-F238E27FC236}">
              <a16:creationId xmlns:a16="http://schemas.microsoft.com/office/drawing/2014/main" id="{31C54018-25A3-4A22-A6A6-52B31A82436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26" name="【消防施設】&#10;有形固定資産減価償却率最大値テキスト">
          <a:extLst>
            <a:ext uri="{FF2B5EF4-FFF2-40B4-BE49-F238E27FC236}">
              <a16:creationId xmlns:a16="http://schemas.microsoft.com/office/drawing/2014/main" id="{4A324022-7D44-4B5C-8073-D9C52DDB82BC}"/>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27" name="直線コネクタ 626">
          <a:extLst>
            <a:ext uri="{FF2B5EF4-FFF2-40B4-BE49-F238E27FC236}">
              <a16:creationId xmlns:a16="http://schemas.microsoft.com/office/drawing/2014/main" id="{F902CF20-8905-4B08-9E99-47A73A1F47A9}"/>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28" name="【消防施設】&#10;有形固定資産減価償却率平均値テキスト">
          <a:extLst>
            <a:ext uri="{FF2B5EF4-FFF2-40B4-BE49-F238E27FC236}">
              <a16:creationId xmlns:a16="http://schemas.microsoft.com/office/drawing/2014/main" id="{733059F6-6A48-4381-B58D-20A4027D5261}"/>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9" name="フローチャート: 判断 628">
          <a:extLst>
            <a:ext uri="{FF2B5EF4-FFF2-40B4-BE49-F238E27FC236}">
              <a16:creationId xmlns:a16="http://schemas.microsoft.com/office/drawing/2014/main" id="{B0D4CFD9-16EB-4C84-A69A-DE467173F1F4}"/>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0" name="フローチャート: 判断 629">
          <a:extLst>
            <a:ext uri="{FF2B5EF4-FFF2-40B4-BE49-F238E27FC236}">
              <a16:creationId xmlns:a16="http://schemas.microsoft.com/office/drawing/2014/main" id="{2101CEA3-B3E9-4A69-AB06-FED73EB4BEEF}"/>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6548</xdr:rowOff>
    </xdr:from>
    <xdr:ext cx="405111" cy="259045"/>
    <xdr:sp macro="" textlink="">
      <xdr:nvSpPr>
        <xdr:cNvPr id="631" name="n_1aveValue【消防施設】&#10;有形固定資産減価償却率">
          <a:extLst>
            <a:ext uri="{FF2B5EF4-FFF2-40B4-BE49-F238E27FC236}">
              <a16:creationId xmlns:a16="http://schemas.microsoft.com/office/drawing/2014/main" id="{06F4DCE6-1807-427D-85C9-661553697ED2}"/>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13426</xdr:rowOff>
    </xdr:from>
    <xdr:to>
      <xdr:col>76</xdr:col>
      <xdr:colOff>165100</xdr:colOff>
      <xdr:row>82</xdr:row>
      <xdr:rowOff>115026</xdr:rowOff>
    </xdr:to>
    <xdr:sp macro="" textlink="">
      <xdr:nvSpPr>
        <xdr:cNvPr id="632" name="フローチャート: 判断 631">
          <a:extLst>
            <a:ext uri="{FF2B5EF4-FFF2-40B4-BE49-F238E27FC236}">
              <a16:creationId xmlns:a16="http://schemas.microsoft.com/office/drawing/2014/main" id="{FD1096E5-824A-4041-ABEF-645C5368E192}"/>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106153</xdr:rowOff>
    </xdr:from>
    <xdr:ext cx="405111" cy="259045"/>
    <xdr:sp macro="" textlink="">
      <xdr:nvSpPr>
        <xdr:cNvPr id="633" name="n_2aveValue【消防施設】&#10;有形固定資産減価償却率">
          <a:extLst>
            <a:ext uri="{FF2B5EF4-FFF2-40B4-BE49-F238E27FC236}">
              <a16:creationId xmlns:a16="http://schemas.microsoft.com/office/drawing/2014/main" id="{A2283849-7D05-4A13-A195-3181F06DEA89}"/>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3629</xdr:rowOff>
    </xdr:from>
    <xdr:to>
      <xdr:col>72</xdr:col>
      <xdr:colOff>38100</xdr:colOff>
      <xdr:row>82</xdr:row>
      <xdr:rowOff>105229</xdr:rowOff>
    </xdr:to>
    <xdr:sp macro="" textlink="">
      <xdr:nvSpPr>
        <xdr:cNvPr id="634" name="フローチャート: 判断 633">
          <a:extLst>
            <a:ext uri="{FF2B5EF4-FFF2-40B4-BE49-F238E27FC236}">
              <a16:creationId xmlns:a16="http://schemas.microsoft.com/office/drawing/2014/main" id="{FC437599-53BB-4392-A38E-D2D10632818F}"/>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121756</xdr:rowOff>
    </xdr:from>
    <xdr:ext cx="405111" cy="259045"/>
    <xdr:sp macro="" textlink="">
      <xdr:nvSpPr>
        <xdr:cNvPr id="635" name="n_3aveValue【消防施設】&#10;有形固定資産減価償却率">
          <a:extLst>
            <a:ext uri="{FF2B5EF4-FFF2-40B4-BE49-F238E27FC236}">
              <a16:creationId xmlns:a16="http://schemas.microsoft.com/office/drawing/2014/main" id="{8825C261-09CA-46C9-9F4F-A8D95E98C3CC}"/>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114663</xdr:rowOff>
    </xdr:from>
    <xdr:to>
      <xdr:col>67</xdr:col>
      <xdr:colOff>101600</xdr:colOff>
      <xdr:row>82</xdr:row>
      <xdr:rowOff>44813</xdr:rowOff>
    </xdr:to>
    <xdr:sp macro="" textlink="">
      <xdr:nvSpPr>
        <xdr:cNvPr id="636" name="フローチャート: 判断 635">
          <a:extLst>
            <a:ext uri="{FF2B5EF4-FFF2-40B4-BE49-F238E27FC236}">
              <a16:creationId xmlns:a16="http://schemas.microsoft.com/office/drawing/2014/main" id="{F1255555-F310-4CAA-8E9A-9E45C812AAC5}"/>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61340</xdr:rowOff>
    </xdr:from>
    <xdr:ext cx="405111" cy="259045"/>
    <xdr:sp macro="" textlink="">
      <xdr:nvSpPr>
        <xdr:cNvPr id="637" name="n_4aveValue【消防施設】&#10;有形固定資産減価償却率">
          <a:extLst>
            <a:ext uri="{FF2B5EF4-FFF2-40B4-BE49-F238E27FC236}">
              <a16:creationId xmlns:a16="http://schemas.microsoft.com/office/drawing/2014/main" id="{BB2483BA-C8BF-4EEE-8702-F281A1BBFEA1}"/>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609B0342-277A-4F30-8973-A2395567CE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63EC889-93C1-4F95-87D2-2E1DF2B1393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36EA5DD2-D149-43F3-8B47-77C77FC602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A6A8BD7C-A740-4FC8-A7D3-FF663E6CDB8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8082C6A4-FE92-4078-A286-17A87E34C8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43" name="楕円 642">
          <a:extLst>
            <a:ext uri="{FF2B5EF4-FFF2-40B4-BE49-F238E27FC236}">
              <a16:creationId xmlns:a16="http://schemas.microsoft.com/office/drawing/2014/main" id="{FBC7C76F-C785-40F7-9DDC-114772824F3B}"/>
            </a:ext>
          </a:extLst>
        </xdr:cNvPr>
        <xdr:cNvSpPr/>
      </xdr:nvSpPr>
      <xdr:spPr>
        <a:xfrm>
          <a:off x="162687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116313</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7600BDE1-5F31-48E2-8F42-A300AF56FE98}"/>
            </a:ext>
          </a:extLst>
        </xdr:cNvPr>
        <xdr:cNvSpPr txBox="1"/>
      </xdr:nvSpPr>
      <xdr:spPr>
        <a:xfrm>
          <a:off x="16357600" y="1400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41184</xdr:rowOff>
    </xdr:from>
    <xdr:to>
      <xdr:col>81</xdr:col>
      <xdr:colOff>101600</xdr:colOff>
      <xdr:row>82</xdr:row>
      <xdr:rowOff>142784</xdr:rowOff>
    </xdr:to>
    <xdr:sp macro="" textlink="">
      <xdr:nvSpPr>
        <xdr:cNvPr id="645" name="楕円 644">
          <a:extLst>
            <a:ext uri="{FF2B5EF4-FFF2-40B4-BE49-F238E27FC236}">
              <a16:creationId xmlns:a16="http://schemas.microsoft.com/office/drawing/2014/main" id="{82E54304-8154-44B1-B3E1-A50B4E780D42}"/>
            </a:ext>
          </a:extLst>
        </xdr:cNvPr>
        <xdr:cNvSpPr/>
      </xdr:nvSpPr>
      <xdr:spPr>
        <a:xfrm>
          <a:off x="15430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91984</xdr:rowOff>
    </xdr:from>
    <xdr:to>
      <xdr:col>85</xdr:col>
      <xdr:colOff>127000</xdr:colOff>
      <xdr:row>82</xdr:row>
      <xdr:rowOff>144236</xdr:rowOff>
    </xdr:to>
    <xdr:cxnSp macro="">
      <xdr:nvCxnSpPr>
        <xdr:cNvPr id="646" name="直線コネクタ 645">
          <a:extLst>
            <a:ext uri="{FF2B5EF4-FFF2-40B4-BE49-F238E27FC236}">
              <a16:creationId xmlns:a16="http://schemas.microsoft.com/office/drawing/2014/main" id="{6BCC9A88-0C1B-44A0-A61F-8BA03655D263}"/>
            </a:ext>
          </a:extLst>
        </xdr:cNvPr>
        <xdr:cNvCxnSpPr/>
      </xdr:nvCxnSpPr>
      <xdr:spPr>
        <a:xfrm>
          <a:off x="15481300" y="1415088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647" name="楕円 646">
          <a:extLst>
            <a:ext uri="{FF2B5EF4-FFF2-40B4-BE49-F238E27FC236}">
              <a16:creationId xmlns:a16="http://schemas.microsoft.com/office/drawing/2014/main" id="{D6589D33-91FE-4C6D-B533-7C296178573A}"/>
            </a:ext>
          </a:extLst>
        </xdr:cNvPr>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82</xdr:row>
      <xdr:rowOff>91984</xdr:rowOff>
    </xdr:to>
    <xdr:cxnSp macro="">
      <xdr:nvCxnSpPr>
        <xdr:cNvPr id="648" name="直線コネクタ 647">
          <a:extLst>
            <a:ext uri="{FF2B5EF4-FFF2-40B4-BE49-F238E27FC236}">
              <a16:creationId xmlns:a16="http://schemas.microsoft.com/office/drawing/2014/main" id="{6C818AD7-763C-4D78-87DD-095FDA460138}"/>
            </a:ext>
          </a:extLst>
        </xdr:cNvPr>
        <xdr:cNvCxnSpPr/>
      </xdr:nvCxnSpPr>
      <xdr:spPr>
        <a:xfrm>
          <a:off x="14592300" y="1411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49" name="楕円 648">
          <a:extLst>
            <a:ext uri="{FF2B5EF4-FFF2-40B4-BE49-F238E27FC236}">
              <a16:creationId xmlns:a16="http://schemas.microsoft.com/office/drawing/2014/main" id="{6B987213-80A3-4778-B1FA-D66E7F581F0A}"/>
            </a:ext>
          </a:extLst>
        </xdr:cNvPr>
        <xdr:cNvSpPr/>
      </xdr:nvSpPr>
      <xdr:spPr>
        <a:xfrm>
          <a:off x="13652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59327</xdr:rowOff>
    </xdr:from>
    <xdr:to>
      <xdr:col>76</xdr:col>
      <xdr:colOff>114300</xdr:colOff>
      <xdr:row>83</xdr:row>
      <xdr:rowOff>21771</xdr:rowOff>
    </xdr:to>
    <xdr:cxnSp macro="">
      <xdr:nvCxnSpPr>
        <xdr:cNvPr id="650" name="直線コネクタ 649">
          <a:extLst>
            <a:ext uri="{FF2B5EF4-FFF2-40B4-BE49-F238E27FC236}">
              <a16:creationId xmlns:a16="http://schemas.microsoft.com/office/drawing/2014/main" id="{3418CA5C-2881-48A9-B051-7966EC7D6299}"/>
            </a:ext>
          </a:extLst>
        </xdr:cNvPr>
        <xdr:cNvCxnSpPr/>
      </xdr:nvCxnSpPr>
      <xdr:spPr>
        <a:xfrm flipV="1">
          <a:off x="13703300" y="1411822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111398</xdr:rowOff>
    </xdr:from>
    <xdr:to>
      <xdr:col>67</xdr:col>
      <xdr:colOff>101600</xdr:colOff>
      <xdr:row>83</xdr:row>
      <xdr:rowOff>41548</xdr:rowOff>
    </xdr:to>
    <xdr:sp macro="" textlink="">
      <xdr:nvSpPr>
        <xdr:cNvPr id="651" name="楕円 650">
          <a:extLst>
            <a:ext uri="{FF2B5EF4-FFF2-40B4-BE49-F238E27FC236}">
              <a16:creationId xmlns:a16="http://schemas.microsoft.com/office/drawing/2014/main" id="{3ED4A863-CDA6-4456-9C81-9E1DD4206D1C}"/>
            </a:ext>
          </a:extLst>
        </xdr:cNvPr>
        <xdr:cNvSpPr/>
      </xdr:nvSpPr>
      <xdr:spPr>
        <a:xfrm>
          <a:off x="12763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162198</xdr:rowOff>
    </xdr:from>
    <xdr:to>
      <xdr:col>71</xdr:col>
      <xdr:colOff>177800</xdr:colOff>
      <xdr:row>83</xdr:row>
      <xdr:rowOff>21771</xdr:rowOff>
    </xdr:to>
    <xdr:cxnSp macro="">
      <xdr:nvCxnSpPr>
        <xdr:cNvPr id="652" name="直線コネクタ 651">
          <a:extLst>
            <a:ext uri="{FF2B5EF4-FFF2-40B4-BE49-F238E27FC236}">
              <a16:creationId xmlns:a16="http://schemas.microsoft.com/office/drawing/2014/main" id="{2CE7FE8C-DB3F-45BA-9533-DF3A36C78D8B}"/>
            </a:ext>
          </a:extLst>
        </xdr:cNvPr>
        <xdr:cNvCxnSpPr/>
      </xdr:nvCxnSpPr>
      <xdr:spPr>
        <a:xfrm>
          <a:off x="12814300" y="142210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653" name="n_1mainValue【消防施設】&#10;有形固定資産減価償却率">
          <a:extLst>
            <a:ext uri="{FF2B5EF4-FFF2-40B4-BE49-F238E27FC236}">
              <a16:creationId xmlns:a16="http://schemas.microsoft.com/office/drawing/2014/main" id="{7F37BE4A-6C3C-433A-BDE2-62BEBCB4D21C}"/>
            </a:ext>
          </a:extLst>
        </xdr:cNvPr>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654" name="n_2mainValue【消防施設】&#10;有形固定資産減価償却率">
          <a:extLst>
            <a:ext uri="{FF2B5EF4-FFF2-40B4-BE49-F238E27FC236}">
              <a16:creationId xmlns:a16="http://schemas.microsoft.com/office/drawing/2014/main" id="{87121AEC-14AF-4CED-A382-209F3EE461E9}"/>
            </a:ext>
          </a:extLst>
        </xdr:cNvPr>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55" name="n_3mainValue【消防施設】&#10;有形固定資産減価償却率">
          <a:extLst>
            <a:ext uri="{FF2B5EF4-FFF2-40B4-BE49-F238E27FC236}">
              <a16:creationId xmlns:a16="http://schemas.microsoft.com/office/drawing/2014/main" id="{37E58D9D-406A-4F74-AA30-D872E6A4862B}"/>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656" name="n_4mainValue【消防施設】&#10;有形固定資産減価償却率">
          <a:extLst>
            <a:ext uri="{FF2B5EF4-FFF2-40B4-BE49-F238E27FC236}">
              <a16:creationId xmlns:a16="http://schemas.microsoft.com/office/drawing/2014/main" id="{1C34EB7D-96FA-4518-A248-C3757A282B16}"/>
            </a:ext>
          </a:extLst>
        </xdr:cNvPr>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8619B92C-2F1D-4982-B0F3-C64989EDE9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47ACD070-E090-466F-A99D-A3F27C677D6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1A8413E3-C0CA-468F-83B0-AA45140E44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73EF3E8E-7D10-4FB9-A8D8-53A6FE90BF7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62723117-8314-45DA-ADF4-55E9A047A1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8247C858-B70A-4E76-8FE5-F3EEC32D34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D8F612E6-B6BA-4D2B-81F8-258996EC27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65331895-C9AA-41C1-A07D-74A457AB6DE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726C005B-CCEE-49D3-8099-896C7118B1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976D24C4-9029-44E2-9E25-96C405CB27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id="{0A378D74-FB77-4ED5-AB27-B92FF107687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id="{76014ED4-E28F-4319-B6F1-335B2B339E4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id="{2B357461-2C25-4793-9585-86F50B1AD80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id="{8D78C5CA-EA8E-48E6-BBEB-816F5A4E5A2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id="{AF92FFAF-7ADF-4C2E-BFB8-7E894C75660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id="{B34BDE65-A3CE-4AF9-9965-DD56DBDBD1E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id="{A9C95C37-5917-4FC7-BF90-AD6B7E8406B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id="{EC911B32-7E60-489A-9188-8E22978F3EA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BE55739A-FB3F-4345-9EA5-F84124DD939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4E66BA88-F582-4F0F-BEBB-1084CEEFF17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a:extLst>
            <a:ext uri="{FF2B5EF4-FFF2-40B4-BE49-F238E27FC236}">
              <a16:creationId xmlns:a16="http://schemas.microsoft.com/office/drawing/2014/main" id="{5FD7C7CE-3959-434D-99E0-61AB88D7A0E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78" name="直線コネクタ 677">
          <a:extLst>
            <a:ext uri="{FF2B5EF4-FFF2-40B4-BE49-F238E27FC236}">
              <a16:creationId xmlns:a16="http://schemas.microsoft.com/office/drawing/2014/main" id="{D83E6578-4434-40BF-96B4-93CD63BEDB58}"/>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9" name="【消防施設】&#10;一人当たり面積最小値テキスト">
          <a:extLst>
            <a:ext uri="{FF2B5EF4-FFF2-40B4-BE49-F238E27FC236}">
              <a16:creationId xmlns:a16="http://schemas.microsoft.com/office/drawing/2014/main" id="{7E703CC1-6C09-4E3F-8164-40724F4BFCC4}"/>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0" name="直線コネクタ 679">
          <a:extLst>
            <a:ext uri="{FF2B5EF4-FFF2-40B4-BE49-F238E27FC236}">
              <a16:creationId xmlns:a16="http://schemas.microsoft.com/office/drawing/2014/main" id="{78022037-387E-4CB1-84C8-AE4D809E556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81" name="【消防施設】&#10;一人当たり面積最大値テキスト">
          <a:extLst>
            <a:ext uri="{FF2B5EF4-FFF2-40B4-BE49-F238E27FC236}">
              <a16:creationId xmlns:a16="http://schemas.microsoft.com/office/drawing/2014/main" id="{923CBC24-F68C-4280-8EFB-560EA4E93F41}"/>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82" name="直線コネクタ 681">
          <a:extLst>
            <a:ext uri="{FF2B5EF4-FFF2-40B4-BE49-F238E27FC236}">
              <a16:creationId xmlns:a16="http://schemas.microsoft.com/office/drawing/2014/main" id="{196DF229-28A6-4671-9F24-AAFA344A977A}"/>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83" name="【消防施設】&#10;一人当たり面積平均値テキスト">
          <a:extLst>
            <a:ext uri="{FF2B5EF4-FFF2-40B4-BE49-F238E27FC236}">
              <a16:creationId xmlns:a16="http://schemas.microsoft.com/office/drawing/2014/main" id="{7A19428E-1C64-4574-974B-2C5F2107B339}"/>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84" name="フローチャート: 判断 683">
          <a:extLst>
            <a:ext uri="{FF2B5EF4-FFF2-40B4-BE49-F238E27FC236}">
              <a16:creationId xmlns:a16="http://schemas.microsoft.com/office/drawing/2014/main" id="{2CDFF6F8-9066-406F-AE61-44F3685741C4}"/>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85" name="フローチャート: 判断 684">
          <a:extLst>
            <a:ext uri="{FF2B5EF4-FFF2-40B4-BE49-F238E27FC236}">
              <a16:creationId xmlns:a16="http://schemas.microsoft.com/office/drawing/2014/main" id="{29CB08D8-3E0C-43D0-BC13-02FC1DBBF91A}"/>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686" name="n_1aveValue【消防施設】&#10;一人当たり面積">
          <a:extLst>
            <a:ext uri="{FF2B5EF4-FFF2-40B4-BE49-F238E27FC236}">
              <a16:creationId xmlns:a16="http://schemas.microsoft.com/office/drawing/2014/main" id="{B268F61A-F55F-48C6-B470-4FE4BF311AFB}"/>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14732</xdr:rowOff>
    </xdr:from>
    <xdr:to>
      <xdr:col>107</xdr:col>
      <xdr:colOff>101600</xdr:colOff>
      <xdr:row>84</xdr:row>
      <xdr:rowOff>116332</xdr:rowOff>
    </xdr:to>
    <xdr:sp macro="" textlink="">
      <xdr:nvSpPr>
        <xdr:cNvPr id="687" name="フローチャート: 判断 686">
          <a:extLst>
            <a:ext uri="{FF2B5EF4-FFF2-40B4-BE49-F238E27FC236}">
              <a16:creationId xmlns:a16="http://schemas.microsoft.com/office/drawing/2014/main" id="{EA75CD3A-A036-4BD0-A02F-FB7AE4AFDCF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132859</xdr:rowOff>
    </xdr:from>
    <xdr:ext cx="469744" cy="259045"/>
    <xdr:sp macro="" textlink="">
      <xdr:nvSpPr>
        <xdr:cNvPr id="688" name="n_2aveValue【消防施設】&#10;一人当たり面積">
          <a:extLst>
            <a:ext uri="{FF2B5EF4-FFF2-40B4-BE49-F238E27FC236}">
              <a16:creationId xmlns:a16="http://schemas.microsoft.com/office/drawing/2014/main" id="{19CB2022-5E8F-4C89-A5CA-51861EDF6AC1}"/>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1015</xdr:rowOff>
    </xdr:from>
    <xdr:to>
      <xdr:col>102</xdr:col>
      <xdr:colOff>165100</xdr:colOff>
      <xdr:row>84</xdr:row>
      <xdr:rowOff>102615</xdr:rowOff>
    </xdr:to>
    <xdr:sp macro="" textlink="">
      <xdr:nvSpPr>
        <xdr:cNvPr id="689" name="フローチャート: 判断 688">
          <a:extLst>
            <a:ext uri="{FF2B5EF4-FFF2-40B4-BE49-F238E27FC236}">
              <a16:creationId xmlns:a16="http://schemas.microsoft.com/office/drawing/2014/main" id="{1320019C-ADAE-4BD1-A0F5-B2734BD69FDE}"/>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119142</xdr:rowOff>
    </xdr:from>
    <xdr:ext cx="469744" cy="259045"/>
    <xdr:sp macro="" textlink="">
      <xdr:nvSpPr>
        <xdr:cNvPr id="690" name="n_3aveValue【消防施設】&#10;一人当たり面積">
          <a:extLst>
            <a:ext uri="{FF2B5EF4-FFF2-40B4-BE49-F238E27FC236}">
              <a16:creationId xmlns:a16="http://schemas.microsoft.com/office/drawing/2014/main" id="{C7E36B75-10BD-4951-B022-E9D3D8795454}"/>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23876</xdr:rowOff>
    </xdr:from>
    <xdr:to>
      <xdr:col>98</xdr:col>
      <xdr:colOff>38100</xdr:colOff>
      <xdr:row>84</xdr:row>
      <xdr:rowOff>125476</xdr:rowOff>
    </xdr:to>
    <xdr:sp macro="" textlink="">
      <xdr:nvSpPr>
        <xdr:cNvPr id="691" name="フローチャート: 判断 690">
          <a:extLst>
            <a:ext uri="{FF2B5EF4-FFF2-40B4-BE49-F238E27FC236}">
              <a16:creationId xmlns:a16="http://schemas.microsoft.com/office/drawing/2014/main" id="{480D70B8-B3A2-4482-BC71-D76621F0012E}"/>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142003</xdr:rowOff>
    </xdr:from>
    <xdr:ext cx="469744" cy="259045"/>
    <xdr:sp macro="" textlink="">
      <xdr:nvSpPr>
        <xdr:cNvPr id="692" name="n_4aveValue【消防施設】&#10;一人当たり面積">
          <a:extLst>
            <a:ext uri="{FF2B5EF4-FFF2-40B4-BE49-F238E27FC236}">
              <a16:creationId xmlns:a16="http://schemas.microsoft.com/office/drawing/2014/main" id="{272A1128-9102-45FC-89A9-2984EF17BE45}"/>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547885BD-32BD-4FF2-9FB1-D763F68BAA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B85C2FB5-C646-47BB-9357-84DD3414EC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617485B6-C54C-4BE7-8BA3-5F26367FAB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3C55982A-591E-4751-98E6-86BFCBD0238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3973419E-D71F-4DFB-A70E-A7D5020948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698" name="楕円 697">
          <a:extLst>
            <a:ext uri="{FF2B5EF4-FFF2-40B4-BE49-F238E27FC236}">
              <a16:creationId xmlns:a16="http://schemas.microsoft.com/office/drawing/2014/main" id="{5E7AF577-A050-4B5F-9620-E30FB8E9E9F8}"/>
            </a:ext>
          </a:extLst>
        </xdr:cNvPr>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699" name="【消防施設】&#10;一人当たり面積該当値テキスト">
          <a:extLst>
            <a:ext uri="{FF2B5EF4-FFF2-40B4-BE49-F238E27FC236}">
              <a16:creationId xmlns:a16="http://schemas.microsoft.com/office/drawing/2014/main" id="{816EB955-22BF-40CE-88C3-CF3539D7C3A5}"/>
            </a:ext>
          </a:extLst>
        </xdr:cNvPr>
        <xdr:cNvSpPr txBox="1"/>
      </xdr:nvSpPr>
      <xdr:spPr>
        <a:xfrm>
          <a:off x="22199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00" name="楕円 699">
          <a:extLst>
            <a:ext uri="{FF2B5EF4-FFF2-40B4-BE49-F238E27FC236}">
              <a16:creationId xmlns:a16="http://schemas.microsoft.com/office/drawing/2014/main" id="{9BD15D7A-BE90-4269-8CDC-E93BD37D57B7}"/>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701" name="直線コネクタ 700">
          <a:extLst>
            <a:ext uri="{FF2B5EF4-FFF2-40B4-BE49-F238E27FC236}">
              <a16:creationId xmlns:a16="http://schemas.microsoft.com/office/drawing/2014/main" id="{52C9898B-CA06-4FB9-93B7-E7AC14317AF0}"/>
            </a:ext>
          </a:extLst>
        </xdr:cNvPr>
        <xdr:cNvCxnSpPr/>
      </xdr:nvCxnSpPr>
      <xdr:spPr>
        <a:xfrm>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702" name="楕円 701">
          <a:extLst>
            <a:ext uri="{FF2B5EF4-FFF2-40B4-BE49-F238E27FC236}">
              <a16:creationId xmlns:a16="http://schemas.microsoft.com/office/drawing/2014/main" id="{4316B01B-397D-4C9B-98D0-FC42D0F91FFD}"/>
            </a:ext>
          </a:extLst>
        </xdr:cNvPr>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138685</xdr:rowOff>
    </xdr:to>
    <xdr:cxnSp macro="">
      <xdr:nvCxnSpPr>
        <xdr:cNvPr id="703" name="直線コネクタ 702">
          <a:extLst>
            <a:ext uri="{FF2B5EF4-FFF2-40B4-BE49-F238E27FC236}">
              <a16:creationId xmlns:a16="http://schemas.microsoft.com/office/drawing/2014/main" id="{5D784AD5-0B78-4795-8A0D-452A60673A84}"/>
            </a:ext>
          </a:extLst>
        </xdr:cNvPr>
        <xdr:cNvCxnSpPr/>
      </xdr:nvCxnSpPr>
      <xdr:spPr>
        <a:xfrm flipV="1">
          <a:off x="20434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04" name="楕円 703">
          <a:extLst>
            <a:ext uri="{FF2B5EF4-FFF2-40B4-BE49-F238E27FC236}">
              <a16:creationId xmlns:a16="http://schemas.microsoft.com/office/drawing/2014/main" id="{3F52B3E2-8528-4835-A5C1-2D14109080EA}"/>
            </a:ext>
          </a:extLst>
        </xdr:cNvPr>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85</xdr:row>
      <xdr:rowOff>8382</xdr:rowOff>
    </xdr:to>
    <xdr:cxnSp macro="">
      <xdr:nvCxnSpPr>
        <xdr:cNvPr id="705" name="直線コネクタ 704">
          <a:extLst>
            <a:ext uri="{FF2B5EF4-FFF2-40B4-BE49-F238E27FC236}">
              <a16:creationId xmlns:a16="http://schemas.microsoft.com/office/drawing/2014/main" id="{735AB40A-C80E-4A21-A467-46A65A878ACA}"/>
            </a:ext>
          </a:extLst>
        </xdr:cNvPr>
        <xdr:cNvCxnSpPr/>
      </xdr:nvCxnSpPr>
      <xdr:spPr>
        <a:xfrm flipV="1">
          <a:off x="19545300" y="14540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06" name="楕円 705">
          <a:extLst>
            <a:ext uri="{FF2B5EF4-FFF2-40B4-BE49-F238E27FC236}">
              <a16:creationId xmlns:a16="http://schemas.microsoft.com/office/drawing/2014/main" id="{814BE7F2-A6F5-4FDF-9763-06838B85C688}"/>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8382</xdr:rowOff>
    </xdr:to>
    <xdr:cxnSp macro="">
      <xdr:nvCxnSpPr>
        <xdr:cNvPr id="707" name="直線コネクタ 706">
          <a:extLst>
            <a:ext uri="{FF2B5EF4-FFF2-40B4-BE49-F238E27FC236}">
              <a16:creationId xmlns:a16="http://schemas.microsoft.com/office/drawing/2014/main" id="{2B319C09-C150-45B7-9F80-1E8F965EE141}"/>
            </a:ext>
          </a:extLst>
        </xdr:cNvPr>
        <xdr:cNvCxnSpPr/>
      </xdr:nvCxnSpPr>
      <xdr:spPr>
        <a:xfrm>
          <a:off x="18656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4590</xdr:rowOff>
    </xdr:from>
    <xdr:ext cx="469744" cy="259045"/>
    <xdr:sp macro="" textlink="">
      <xdr:nvSpPr>
        <xdr:cNvPr id="708" name="n_1mainValue【消防施設】&#10;一人当たり面積">
          <a:extLst>
            <a:ext uri="{FF2B5EF4-FFF2-40B4-BE49-F238E27FC236}">
              <a16:creationId xmlns:a16="http://schemas.microsoft.com/office/drawing/2014/main" id="{927E0F25-A6F4-4444-9616-116BF03D437F}"/>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09" name="n_2mainValue【消防施設】&#10;一人当たり面積">
          <a:extLst>
            <a:ext uri="{FF2B5EF4-FFF2-40B4-BE49-F238E27FC236}">
              <a16:creationId xmlns:a16="http://schemas.microsoft.com/office/drawing/2014/main" id="{471D19AC-0C7A-4AFB-A618-6BC3B35F0BDF}"/>
            </a:ext>
          </a:extLst>
        </xdr:cNvPr>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10" name="n_3mainValue【消防施設】&#10;一人当たり面積">
          <a:extLst>
            <a:ext uri="{FF2B5EF4-FFF2-40B4-BE49-F238E27FC236}">
              <a16:creationId xmlns:a16="http://schemas.microsoft.com/office/drawing/2014/main" id="{AA8288BB-69D4-4807-BC0C-636D55F24C2F}"/>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11" name="n_4mainValue【消防施設】&#10;一人当たり面積">
          <a:extLst>
            <a:ext uri="{FF2B5EF4-FFF2-40B4-BE49-F238E27FC236}">
              <a16:creationId xmlns:a16="http://schemas.microsoft.com/office/drawing/2014/main" id="{446B1037-7AA2-4807-A92A-71EA3EFDD03B}"/>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AED83629-BCC6-4B53-AFB9-3D075F4F57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D101E4C1-F815-4702-B378-1AEB853417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22234ED5-E110-4FBC-8AE5-6558C63C8C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46570DA2-7B74-4CAA-A4E9-9999E0CA25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3335CAE8-0285-4FFE-B8CE-98EC1E7B94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CEBB9960-79C8-491A-90E3-ABE7645D3E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AB7FEAFF-5913-4CD8-A985-6F0ABA0811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6AC43D90-20F3-414B-83AB-018E4360EA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2506B671-1B92-4B62-98EC-412F5B7734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C9642A60-E9B3-40E0-9B7C-9E805A83873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3495AC6D-C16A-4EBF-9961-AC2F661BA9D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a:extLst>
            <a:ext uri="{FF2B5EF4-FFF2-40B4-BE49-F238E27FC236}">
              <a16:creationId xmlns:a16="http://schemas.microsoft.com/office/drawing/2014/main" id="{C3F61ECF-1883-4CDC-979F-8A11A2E8A1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a:extLst>
            <a:ext uri="{FF2B5EF4-FFF2-40B4-BE49-F238E27FC236}">
              <a16:creationId xmlns:a16="http://schemas.microsoft.com/office/drawing/2014/main" id="{51EC0C9F-31EB-46FC-A9F0-4A6CB2E2F75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a:extLst>
            <a:ext uri="{FF2B5EF4-FFF2-40B4-BE49-F238E27FC236}">
              <a16:creationId xmlns:a16="http://schemas.microsoft.com/office/drawing/2014/main" id="{1D4DA4D6-F903-41B5-8B88-B14FE75A701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a:extLst>
            <a:ext uri="{FF2B5EF4-FFF2-40B4-BE49-F238E27FC236}">
              <a16:creationId xmlns:a16="http://schemas.microsoft.com/office/drawing/2014/main" id="{CC313451-C0CE-410E-9859-C63D52732BB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a:extLst>
            <a:ext uri="{FF2B5EF4-FFF2-40B4-BE49-F238E27FC236}">
              <a16:creationId xmlns:a16="http://schemas.microsoft.com/office/drawing/2014/main" id="{FA2FC43B-B32E-43C2-B670-7575ED6917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a:extLst>
            <a:ext uri="{FF2B5EF4-FFF2-40B4-BE49-F238E27FC236}">
              <a16:creationId xmlns:a16="http://schemas.microsoft.com/office/drawing/2014/main" id="{02C7CFAB-684A-473E-A891-E7983F46512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a:extLst>
            <a:ext uri="{FF2B5EF4-FFF2-40B4-BE49-F238E27FC236}">
              <a16:creationId xmlns:a16="http://schemas.microsoft.com/office/drawing/2014/main" id="{7363EFA1-EFDE-48EE-BF19-A059AC738F7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a:extLst>
            <a:ext uri="{FF2B5EF4-FFF2-40B4-BE49-F238E27FC236}">
              <a16:creationId xmlns:a16="http://schemas.microsoft.com/office/drawing/2014/main" id="{13002270-E670-4E38-9F35-94DB4014DD2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a:extLst>
            <a:ext uri="{FF2B5EF4-FFF2-40B4-BE49-F238E27FC236}">
              <a16:creationId xmlns:a16="http://schemas.microsoft.com/office/drawing/2014/main" id="{C58A898C-E26B-48BC-A2A8-0A8BED4CE97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a:extLst>
            <a:ext uri="{FF2B5EF4-FFF2-40B4-BE49-F238E27FC236}">
              <a16:creationId xmlns:a16="http://schemas.microsoft.com/office/drawing/2014/main" id="{F3B6E63E-F891-496E-8D5F-F22A92FA5D7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a:extLst>
            <a:ext uri="{FF2B5EF4-FFF2-40B4-BE49-F238E27FC236}">
              <a16:creationId xmlns:a16="http://schemas.microsoft.com/office/drawing/2014/main" id="{65BB56EA-FA4C-4137-A8A7-4A1969FE7D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a:extLst>
            <a:ext uri="{FF2B5EF4-FFF2-40B4-BE49-F238E27FC236}">
              <a16:creationId xmlns:a16="http://schemas.microsoft.com/office/drawing/2014/main" id="{17E8462C-A5B4-49FA-823E-0C45B73660A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C2A187A7-23D3-440A-A13C-CC8F6F8F84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a:extLst>
            <a:ext uri="{FF2B5EF4-FFF2-40B4-BE49-F238E27FC236}">
              <a16:creationId xmlns:a16="http://schemas.microsoft.com/office/drawing/2014/main" id="{AD78B0EC-D49F-4D49-9857-C1232AFFC6E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37" name="直線コネクタ 736">
          <a:extLst>
            <a:ext uri="{FF2B5EF4-FFF2-40B4-BE49-F238E27FC236}">
              <a16:creationId xmlns:a16="http://schemas.microsoft.com/office/drawing/2014/main" id="{37272E87-C943-4066-A9D6-098FA613A37B}"/>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8" name="【庁舎】&#10;有形固定資産減価償却率最小値テキスト">
          <a:extLst>
            <a:ext uri="{FF2B5EF4-FFF2-40B4-BE49-F238E27FC236}">
              <a16:creationId xmlns:a16="http://schemas.microsoft.com/office/drawing/2014/main" id="{F37A824C-870C-4F31-8312-AB6832ECA1E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9" name="直線コネクタ 738">
          <a:extLst>
            <a:ext uri="{FF2B5EF4-FFF2-40B4-BE49-F238E27FC236}">
              <a16:creationId xmlns:a16="http://schemas.microsoft.com/office/drawing/2014/main" id="{25D4B534-BE7B-4993-A0F6-343983D0E6E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40" name="【庁舎】&#10;有形固定資産減価償却率最大値テキスト">
          <a:extLst>
            <a:ext uri="{FF2B5EF4-FFF2-40B4-BE49-F238E27FC236}">
              <a16:creationId xmlns:a16="http://schemas.microsoft.com/office/drawing/2014/main" id="{49AC1439-D53F-42D3-ACEF-022FDE58CAEF}"/>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41" name="直線コネクタ 740">
          <a:extLst>
            <a:ext uri="{FF2B5EF4-FFF2-40B4-BE49-F238E27FC236}">
              <a16:creationId xmlns:a16="http://schemas.microsoft.com/office/drawing/2014/main" id="{9CAB6214-9536-4EA6-BF14-0C4AF018688D}"/>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42" name="【庁舎】&#10;有形固定資産減価償却率平均値テキスト">
          <a:extLst>
            <a:ext uri="{FF2B5EF4-FFF2-40B4-BE49-F238E27FC236}">
              <a16:creationId xmlns:a16="http://schemas.microsoft.com/office/drawing/2014/main" id="{86DFCC6D-6EFC-48E0-B7F0-DC463C7B1D70}"/>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43" name="フローチャート: 判断 742">
          <a:extLst>
            <a:ext uri="{FF2B5EF4-FFF2-40B4-BE49-F238E27FC236}">
              <a16:creationId xmlns:a16="http://schemas.microsoft.com/office/drawing/2014/main" id="{58533C17-E3FF-432C-8571-AEF43AFF4383}"/>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44" name="フローチャート: 判断 743">
          <a:extLst>
            <a:ext uri="{FF2B5EF4-FFF2-40B4-BE49-F238E27FC236}">
              <a16:creationId xmlns:a16="http://schemas.microsoft.com/office/drawing/2014/main" id="{2AD14A5E-655B-4E7B-8F6B-42ADC2B4E1EF}"/>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29227</xdr:rowOff>
    </xdr:from>
    <xdr:ext cx="405111" cy="259045"/>
    <xdr:sp macro="" textlink="">
      <xdr:nvSpPr>
        <xdr:cNvPr id="745" name="n_1aveValue【庁舎】&#10;有形固定資産減価償却率">
          <a:extLst>
            <a:ext uri="{FF2B5EF4-FFF2-40B4-BE49-F238E27FC236}">
              <a16:creationId xmlns:a16="http://schemas.microsoft.com/office/drawing/2014/main" id="{7CE7B138-8567-4B1F-8FC7-1CF11A58F578}"/>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46627</xdr:rowOff>
    </xdr:from>
    <xdr:to>
      <xdr:col>76</xdr:col>
      <xdr:colOff>165100</xdr:colOff>
      <xdr:row>104</xdr:row>
      <xdr:rowOff>148227</xdr:rowOff>
    </xdr:to>
    <xdr:sp macro="" textlink="">
      <xdr:nvSpPr>
        <xdr:cNvPr id="746" name="フローチャート: 判断 745">
          <a:extLst>
            <a:ext uri="{FF2B5EF4-FFF2-40B4-BE49-F238E27FC236}">
              <a16:creationId xmlns:a16="http://schemas.microsoft.com/office/drawing/2014/main" id="{689A8EEB-DB66-4D97-AEB1-EB25B4FDBCB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164754</xdr:rowOff>
    </xdr:from>
    <xdr:ext cx="405111" cy="259045"/>
    <xdr:sp macro="" textlink="">
      <xdr:nvSpPr>
        <xdr:cNvPr id="747" name="n_2aveValue【庁舎】&#10;有形固定資産減価償却率">
          <a:extLst>
            <a:ext uri="{FF2B5EF4-FFF2-40B4-BE49-F238E27FC236}">
              <a16:creationId xmlns:a16="http://schemas.microsoft.com/office/drawing/2014/main" id="{A5A2F290-4F98-4643-8098-84DCAFB75FBE}"/>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41729</xdr:rowOff>
    </xdr:from>
    <xdr:to>
      <xdr:col>72</xdr:col>
      <xdr:colOff>38100</xdr:colOff>
      <xdr:row>104</xdr:row>
      <xdr:rowOff>143329</xdr:rowOff>
    </xdr:to>
    <xdr:sp macro="" textlink="">
      <xdr:nvSpPr>
        <xdr:cNvPr id="748" name="フローチャート: 判断 747">
          <a:extLst>
            <a:ext uri="{FF2B5EF4-FFF2-40B4-BE49-F238E27FC236}">
              <a16:creationId xmlns:a16="http://schemas.microsoft.com/office/drawing/2014/main" id="{5AD05A7D-8CDE-4883-807D-E0CADDED4D8D}"/>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159856</xdr:rowOff>
    </xdr:from>
    <xdr:ext cx="405111" cy="259045"/>
    <xdr:sp macro="" textlink="">
      <xdr:nvSpPr>
        <xdr:cNvPr id="749" name="n_3aveValue【庁舎】&#10;有形固定資産減価償却率">
          <a:extLst>
            <a:ext uri="{FF2B5EF4-FFF2-40B4-BE49-F238E27FC236}">
              <a16:creationId xmlns:a16="http://schemas.microsoft.com/office/drawing/2014/main" id="{F7BE3673-F2D8-46A9-A01D-3A22D5F0BD47}"/>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30299</xdr:rowOff>
    </xdr:from>
    <xdr:to>
      <xdr:col>67</xdr:col>
      <xdr:colOff>101600</xdr:colOff>
      <xdr:row>104</xdr:row>
      <xdr:rowOff>131899</xdr:rowOff>
    </xdr:to>
    <xdr:sp macro="" textlink="">
      <xdr:nvSpPr>
        <xdr:cNvPr id="750" name="フローチャート: 判断 749">
          <a:extLst>
            <a:ext uri="{FF2B5EF4-FFF2-40B4-BE49-F238E27FC236}">
              <a16:creationId xmlns:a16="http://schemas.microsoft.com/office/drawing/2014/main" id="{B01A1655-1A13-480B-9D27-0BF639ABE84A}"/>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148426</xdr:rowOff>
    </xdr:from>
    <xdr:ext cx="405111" cy="259045"/>
    <xdr:sp macro="" textlink="">
      <xdr:nvSpPr>
        <xdr:cNvPr id="751" name="n_4aveValue【庁舎】&#10;有形固定資産減価償却率">
          <a:extLst>
            <a:ext uri="{FF2B5EF4-FFF2-40B4-BE49-F238E27FC236}">
              <a16:creationId xmlns:a16="http://schemas.microsoft.com/office/drawing/2014/main" id="{C71D7A09-5AA5-478B-94DF-8034011BC89F}"/>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FF9A6D9E-84E2-45D0-A600-B732970514A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7825FEF5-73A4-4C1B-B854-1D03A95716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6FD0F80D-AA66-4032-A5E6-CFCDC3E012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D0B48903-01F3-4478-B4A6-4AAEE94DD1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54AC2C0C-F41F-4E67-A8DF-129E762648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757" name="楕円 756">
          <a:extLst>
            <a:ext uri="{FF2B5EF4-FFF2-40B4-BE49-F238E27FC236}">
              <a16:creationId xmlns:a16="http://schemas.microsoft.com/office/drawing/2014/main" id="{B905A134-7202-4397-9219-1E75C708356F}"/>
            </a:ext>
          </a:extLst>
        </xdr:cNvPr>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758" name="【庁舎】&#10;有形固定資産減価償却率該当値テキスト">
          <a:extLst>
            <a:ext uri="{FF2B5EF4-FFF2-40B4-BE49-F238E27FC236}">
              <a16:creationId xmlns:a16="http://schemas.microsoft.com/office/drawing/2014/main" id="{71D013A5-3679-43C0-ABC4-0ECC40B408C5}"/>
            </a:ext>
          </a:extLst>
        </xdr:cNvPr>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111942</xdr:rowOff>
    </xdr:from>
    <xdr:to>
      <xdr:col>81</xdr:col>
      <xdr:colOff>101600</xdr:colOff>
      <xdr:row>106</xdr:row>
      <xdr:rowOff>42092</xdr:rowOff>
    </xdr:to>
    <xdr:sp macro="" textlink="">
      <xdr:nvSpPr>
        <xdr:cNvPr id="759" name="楕円 758">
          <a:extLst>
            <a:ext uri="{FF2B5EF4-FFF2-40B4-BE49-F238E27FC236}">
              <a16:creationId xmlns:a16="http://schemas.microsoft.com/office/drawing/2014/main" id="{28204A2F-778C-43D3-97A6-926CF27B831D}"/>
            </a:ext>
          </a:extLst>
        </xdr:cNvPr>
        <xdr:cNvSpPr/>
      </xdr:nvSpPr>
      <xdr:spPr>
        <a:xfrm>
          <a:off x="15430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162742</xdr:rowOff>
    </xdr:from>
    <xdr:to>
      <xdr:col>85</xdr:col>
      <xdr:colOff>127000</xdr:colOff>
      <xdr:row>106</xdr:row>
      <xdr:rowOff>33745</xdr:rowOff>
    </xdr:to>
    <xdr:cxnSp macro="">
      <xdr:nvCxnSpPr>
        <xdr:cNvPr id="760" name="直線コネクタ 759">
          <a:extLst>
            <a:ext uri="{FF2B5EF4-FFF2-40B4-BE49-F238E27FC236}">
              <a16:creationId xmlns:a16="http://schemas.microsoft.com/office/drawing/2014/main" id="{DE89CCF2-4535-4323-859D-5C467B54B083}"/>
            </a:ext>
          </a:extLst>
        </xdr:cNvPr>
        <xdr:cNvCxnSpPr/>
      </xdr:nvCxnSpPr>
      <xdr:spPr>
        <a:xfrm>
          <a:off x="15481300" y="18164992"/>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61" name="楕円 760">
          <a:extLst>
            <a:ext uri="{FF2B5EF4-FFF2-40B4-BE49-F238E27FC236}">
              <a16:creationId xmlns:a16="http://schemas.microsoft.com/office/drawing/2014/main" id="{E0B84662-93FF-4CC4-828C-CC756860AA4D}"/>
            </a:ext>
          </a:extLst>
        </xdr:cNvPr>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162742</xdr:rowOff>
    </xdr:to>
    <xdr:cxnSp macro="">
      <xdr:nvCxnSpPr>
        <xdr:cNvPr id="762" name="直線コネクタ 761">
          <a:extLst>
            <a:ext uri="{FF2B5EF4-FFF2-40B4-BE49-F238E27FC236}">
              <a16:creationId xmlns:a16="http://schemas.microsoft.com/office/drawing/2014/main" id="{ABB04E49-DCA1-49F2-8B14-941DE9E52538}"/>
            </a:ext>
          </a:extLst>
        </xdr:cNvPr>
        <xdr:cNvCxnSpPr/>
      </xdr:nvCxnSpPr>
      <xdr:spPr>
        <a:xfrm>
          <a:off x="14592300" y="1812417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763" name="楕円 762">
          <a:extLst>
            <a:ext uri="{FF2B5EF4-FFF2-40B4-BE49-F238E27FC236}">
              <a16:creationId xmlns:a16="http://schemas.microsoft.com/office/drawing/2014/main" id="{91050FD9-4ECF-414E-A171-C310F21360E4}"/>
            </a:ext>
          </a:extLst>
        </xdr:cNvPr>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94162</xdr:rowOff>
    </xdr:from>
    <xdr:to>
      <xdr:col>76</xdr:col>
      <xdr:colOff>114300</xdr:colOff>
      <xdr:row>105</xdr:row>
      <xdr:rowOff>121920</xdr:rowOff>
    </xdr:to>
    <xdr:cxnSp macro="">
      <xdr:nvCxnSpPr>
        <xdr:cNvPr id="764" name="直線コネクタ 763">
          <a:extLst>
            <a:ext uri="{FF2B5EF4-FFF2-40B4-BE49-F238E27FC236}">
              <a16:creationId xmlns:a16="http://schemas.microsoft.com/office/drawing/2014/main" id="{00CEF0D3-CF05-4075-8B9D-F237C4940DFD}"/>
            </a:ext>
          </a:extLst>
        </xdr:cNvPr>
        <xdr:cNvCxnSpPr/>
      </xdr:nvCxnSpPr>
      <xdr:spPr>
        <a:xfrm>
          <a:off x="13703300" y="180964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131536</xdr:rowOff>
    </xdr:from>
    <xdr:to>
      <xdr:col>67</xdr:col>
      <xdr:colOff>101600</xdr:colOff>
      <xdr:row>106</xdr:row>
      <xdr:rowOff>61686</xdr:rowOff>
    </xdr:to>
    <xdr:sp macro="" textlink="">
      <xdr:nvSpPr>
        <xdr:cNvPr id="765" name="楕円 764">
          <a:extLst>
            <a:ext uri="{FF2B5EF4-FFF2-40B4-BE49-F238E27FC236}">
              <a16:creationId xmlns:a16="http://schemas.microsoft.com/office/drawing/2014/main" id="{EA3FC719-3E62-436C-A1CC-D28B1F8BEF69}"/>
            </a:ext>
          </a:extLst>
        </xdr:cNvPr>
        <xdr:cNvSpPr/>
      </xdr:nvSpPr>
      <xdr:spPr>
        <a:xfrm>
          <a:off x="1276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94162</xdr:rowOff>
    </xdr:from>
    <xdr:to>
      <xdr:col>71</xdr:col>
      <xdr:colOff>177800</xdr:colOff>
      <xdr:row>106</xdr:row>
      <xdr:rowOff>10886</xdr:rowOff>
    </xdr:to>
    <xdr:cxnSp macro="">
      <xdr:nvCxnSpPr>
        <xdr:cNvPr id="766" name="直線コネクタ 765">
          <a:extLst>
            <a:ext uri="{FF2B5EF4-FFF2-40B4-BE49-F238E27FC236}">
              <a16:creationId xmlns:a16="http://schemas.microsoft.com/office/drawing/2014/main" id="{C064248A-AE89-4836-97A0-69AAAC878067}"/>
            </a:ext>
          </a:extLst>
        </xdr:cNvPr>
        <xdr:cNvCxnSpPr/>
      </xdr:nvCxnSpPr>
      <xdr:spPr>
        <a:xfrm flipV="1">
          <a:off x="12814300" y="1809641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33219</xdr:rowOff>
    </xdr:from>
    <xdr:ext cx="405111" cy="259045"/>
    <xdr:sp macro="" textlink="">
      <xdr:nvSpPr>
        <xdr:cNvPr id="767" name="n_1mainValue【庁舎】&#10;有形固定資産減価償却率">
          <a:extLst>
            <a:ext uri="{FF2B5EF4-FFF2-40B4-BE49-F238E27FC236}">
              <a16:creationId xmlns:a16="http://schemas.microsoft.com/office/drawing/2014/main" id="{4C60C655-AA12-476D-965B-A15C7B63D9A8}"/>
            </a:ext>
          </a:extLst>
        </xdr:cNvPr>
        <xdr:cNvSpPr txBox="1"/>
      </xdr:nvSpPr>
      <xdr:spPr>
        <a:xfrm>
          <a:off x="15266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68" name="n_2mainValue【庁舎】&#10;有形固定資産減価償却率">
          <a:extLst>
            <a:ext uri="{FF2B5EF4-FFF2-40B4-BE49-F238E27FC236}">
              <a16:creationId xmlns:a16="http://schemas.microsoft.com/office/drawing/2014/main" id="{B455FC0F-2227-4EAA-83A2-C8ED898981EA}"/>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136089</xdr:rowOff>
    </xdr:from>
    <xdr:ext cx="405111" cy="259045"/>
    <xdr:sp macro="" textlink="">
      <xdr:nvSpPr>
        <xdr:cNvPr id="769" name="n_3mainValue【庁舎】&#10;有形固定資産減価償却率">
          <a:extLst>
            <a:ext uri="{FF2B5EF4-FFF2-40B4-BE49-F238E27FC236}">
              <a16:creationId xmlns:a16="http://schemas.microsoft.com/office/drawing/2014/main" id="{D8350EAA-B15C-42FC-8E8E-F2B2D3DC9A51}"/>
            </a:ext>
          </a:extLst>
        </xdr:cNvPr>
        <xdr:cNvSpPr txBox="1"/>
      </xdr:nvSpPr>
      <xdr:spPr>
        <a:xfrm>
          <a:off x="13500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52813</xdr:rowOff>
    </xdr:from>
    <xdr:ext cx="405111" cy="259045"/>
    <xdr:sp macro="" textlink="">
      <xdr:nvSpPr>
        <xdr:cNvPr id="770" name="n_4mainValue【庁舎】&#10;有形固定資産減価償却率">
          <a:extLst>
            <a:ext uri="{FF2B5EF4-FFF2-40B4-BE49-F238E27FC236}">
              <a16:creationId xmlns:a16="http://schemas.microsoft.com/office/drawing/2014/main" id="{65BDE5E9-2E05-4F1A-ACF6-02F790C97020}"/>
            </a:ext>
          </a:extLst>
        </xdr:cNvPr>
        <xdr:cNvSpPr txBox="1"/>
      </xdr:nvSpPr>
      <xdr:spPr>
        <a:xfrm>
          <a:off x="12611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623A5D86-E45E-4557-ABB5-411D0B212B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09C34F23-84C7-45D4-B60F-FA9DEDAEF3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92DCA865-DFFB-4F31-85DD-DD6105A310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D27C4F19-E205-49F5-9AE9-A3E263CA17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AB55F5C9-ED65-4F34-BDF1-5EFD53D5B46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86839D0E-2E4F-480B-A8D0-44745FBE5E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BD0AFEB2-41AE-40D8-B643-70EA19F20B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6547DBD6-FE7D-4A6A-B49A-8C12F1AB7E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53C42CD5-10F9-4D98-A38A-45A26BA593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D291EEA0-82C3-46D6-B5EB-1BB1CA22AF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a:extLst>
            <a:ext uri="{FF2B5EF4-FFF2-40B4-BE49-F238E27FC236}">
              <a16:creationId xmlns:a16="http://schemas.microsoft.com/office/drawing/2014/main" id="{2CFCAAC1-DF1D-489C-B8C5-9BAFA69DA3B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a:extLst>
            <a:ext uri="{FF2B5EF4-FFF2-40B4-BE49-F238E27FC236}">
              <a16:creationId xmlns:a16="http://schemas.microsoft.com/office/drawing/2014/main" id="{856F1F19-76E2-4037-8898-E3FDF834E23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a:extLst>
            <a:ext uri="{FF2B5EF4-FFF2-40B4-BE49-F238E27FC236}">
              <a16:creationId xmlns:a16="http://schemas.microsoft.com/office/drawing/2014/main" id="{0BD2BFC3-CFE0-44D1-BC2F-6359EE04930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a:extLst>
            <a:ext uri="{FF2B5EF4-FFF2-40B4-BE49-F238E27FC236}">
              <a16:creationId xmlns:a16="http://schemas.microsoft.com/office/drawing/2014/main" id="{682FABE1-58E2-4184-962D-65741D64DA3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a:extLst>
            <a:ext uri="{FF2B5EF4-FFF2-40B4-BE49-F238E27FC236}">
              <a16:creationId xmlns:a16="http://schemas.microsoft.com/office/drawing/2014/main" id="{AB5BECF0-4A2A-4DF3-AFB2-AE38034FC8E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a:extLst>
            <a:ext uri="{FF2B5EF4-FFF2-40B4-BE49-F238E27FC236}">
              <a16:creationId xmlns:a16="http://schemas.microsoft.com/office/drawing/2014/main" id="{D03D78B6-8D38-4ABC-BB7A-A6AB652C173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a:extLst>
            <a:ext uri="{FF2B5EF4-FFF2-40B4-BE49-F238E27FC236}">
              <a16:creationId xmlns:a16="http://schemas.microsoft.com/office/drawing/2014/main" id="{0508034B-DF14-460E-AD28-6DAE2A2F239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a:extLst>
            <a:ext uri="{FF2B5EF4-FFF2-40B4-BE49-F238E27FC236}">
              <a16:creationId xmlns:a16="http://schemas.microsoft.com/office/drawing/2014/main" id="{F9AB618A-A707-4059-BA18-F031D0B45D4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a:extLst>
            <a:ext uri="{FF2B5EF4-FFF2-40B4-BE49-F238E27FC236}">
              <a16:creationId xmlns:a16="http://schemas.microsoft.com/office/drawing/2014/main" id="{155C9373-95E2-4A90-B449-B08BC9612C4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a:extLst>
            <a:ext uri="{FF2B5EF4-FFF2-40B4-BE49-F238E27FC236}">
              <a16:creationId xmlns:a16="http://schemas.microsoft.com/office/drawing/2014/main" id="{16EAA916-D56E-4BB2-8583-82A1187E03A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1B68FBB9-B378-4CC5-A87C-A651371BB1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C9FEF2E1-91C2-4BCF-BA3D-D29BDD93B2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1ACC9A7A-B367-40B2-8BDD-9F80F0B176D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94" name="直線コネクタ 793">
          <a:extLst>
            <a:ext uri="{FF2B5EF4-FFF2-40B4-BE49-F238E27FC236}">
              <a16:creationId xmlns:a16="http://schemas.microsoft.com/office/drawing/2014/main" id="{2F0C8210-8669-4B9E-A874-22C6539789A4}"/>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95" name="【庁舎】&#10;一人当たり面積最小値テキスト">
          <a:extLst>
            <a:ext uri="{FF2B5EF4-FFF2-40B4-BE49-F238E27FC236}">
              <a16:creationId xmlns:a16="http://schemas.microsoft.com/office/drawing/2014/main" id="{CDE4AE52-6D46-4ED3-B934-45C6D32A807D}"/>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96" name="直線コネクタ 795">
          <a:extLst>
            <a:ext uri="{FF2B5EF4-FFF2-40B4-BE49-F238E27FC236}">
              <a16:creationId xmlns:a16="http://schemas.microsoft.com/office/drawing/2014/main" id="{71D3FDD1-2839-424D-A875-EEDBEC297A35}"/>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97" name="【庁舎】&#10;一人当たり面積最大値テキスト">
          <a:extLst>
            <a:ext uri="{FF2B5EF4-FFF2-40B4-BE49-F238E27FC236}">
              <a16:creationId xmlns:a16="http://schemas.microsoft.com/office/drawing/2014/main" id="{C99DBCB2-A6BB-4C61-B176-55B1754B918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98" name="直線コネクタ 797">
          <a:extLst>
            <a:ext uri="{FF2B5EF4-FFF2-40B4-BE49-F238E27FC236}">
              <a16:creationId xmlns:a16="http://schemas.microsoft.com/office/drawing/2014/main" id="{F0A76F37-4FB1-40BD-8386-EDC700C09DD3}"/>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799" name="【庁舎】&#10;一人当たり面積平均値テキスト">
          <a:extLst>
            <a:ext uri="{FF2B5EF4-FFF2-40B4-BE49-F238E27FC236}">
              <a16:creationId xmlns:a16="http://schemas.microsoft.com/office/drawing/2014/main" id="{92BD4308-15DB-4878-A50F-007F530596E3}"/>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00" name="フローチャート: 判断 799">
          <a:extLst>
            <a:ext uri="{FF2B5EF4-FFF2-40B4-BE49-F238E27FC236}">
              <a16:creationId xmlns:a16="http://schemas.microsoft.com/office/drawing/2014/main" id="{DEA9CF79-1C54-4766-B846-8F90A13D770E}"/>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01" name="フローチャート: 判断 800">
          <a:extLst>
            <a:ext uri="{FF2B5EF4-FFF2-40B4-BE49-F238E27FC236}">
              <a16:creationId xmlns:a16="http://schemas.microsoft.com/office/drawing/2014/main" id="{39138D83-F071-4832-A61D-BA0887F251DC}"/>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139082</xdr:rowOff>
    </xdr:from>
    <xdr:ext cx="469744" cy="259045"/>
    <xdr:sp macro="" textlink="">
      <xdr:nvSpPr>
        <xdr:cNvPr id="802" name="n_1aveValue【庁舎】&#10;一人当たり面積">
          <a:extLst>
            <a:ext uri="{FF2B5EF4-FFF2-40B4-BE49-F238E27FC236}">
              <a16:creationId xmlns:a16="http://schemas.microsoft.com/office/drawing/2014/main" id="{DE0848F0-98C0-4623-AC90-1ED5F644EE86}"/>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61595</xdr:rowOff>
    </xdr:from>
    <xdr:to>
      <xdr:col>107</xdr:col>
      <xdr:colOff>101600</xdr:colOff>
      <xdr:row>106</xdr:row>
      <xdr:rowOff>163195</xdr:rowOff>
    </xdr:to>
    <xdr:sp macro="" textlink="">
      <xdr:nvSpPr>
        <xdr:cNvPr id="803" name="フローチャート: 判断 802">
          <a:extLst>
            <a:ext uri="{FF2B5EF4-FFF2-40B4-BE49-F238E27FC236}">
              <a16:creationId xmlns:a16="http://schemas.microsoft.com/office/drawing/2014/main" id="{CA942993-37E9-4D72-840A-AEB598A5BC69}"/>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154322</xdr:rowOff>
    </xdr:from>
    <xdr:ext cx="469744" cy="259045"/>
    <xdr:sp macro="" textlink="">
      <xdr:nvSpPr>
        <xdr:cNvPr id="804" name="n_2aveValue【庁舎】&#10;一人当たり面積">
          <a:extLst>
            <a:ext uri="{FF2B5EF4-FFF2-40B4-BE49-F238E27FC236}">
              <a16:creationId xmlns:a16="http://schemas.microsoft.com/office/drawing/2014/main" id="{61BF42F6-3106-465A-B5A7-8956EDD8BD58}"/>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52070</xdr:rowOff>
    </xdr:from>
    <xdr:to>
      <xdr:col>102</xdr:col>
      <xdr:colOff>165100</xdr:colOff>
      <xdr:row>106</xdr:row>
      <xdr:rowOff>153670</xdr:rowOff>
    </xdr:to>
    <xdr:sp macro="" textlink="">
      <xdr:nvSpPr>
        <xdr:cNvPr id="805" name="フローチャート: 判断 804">
          <a:extLst>
            <a:ext uri="{FF2B5EF4-FFF2-40B4-BE49-F238E27FC236}">
              <a16:creationId xmlns:a16="http://schemas.microsoft.com/office/drawing/2014/main" id="{1629B457-BDA6-4625-B856-93DE5F299123}"/>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144797</xdr:rowOff>
    </xdr:from>
    <xdr:ext cx="469744" cy="259045"/>
    <xdr:sp macro="" textlink="">
      <xdr:nvSpPr>
        <xdr:cNvPr id="806" name="n_3aveValue【庁舎】&#10;一人当たり面積">
          <a:extLst>
            <a:ext uri="{FF2B5EF4-FFF2-40B4-BE49-F238E27FC236}">
              <a16:creationId xmlns:a16="http://schemas.microsoft.com/office/drawing/2014/main" id="{F27FDF04-5782-4BAD-AB84-294161C71404}"/>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69214</xdr:rowOff>
    </xdr:from>
    <xdr:to>
      <xdr:col>98</xdr:col>
      <xdr:colOff>38100</xdr:colOff>
      <xdr:row>106</xdr:row>
      <xdr:rowOff>170814</xdr:rowOff>
    </xdr:to>
    <xdr:sp macro="" textlink="">
      <xdr:nvSpPr>
        <xdr:cNvPr id="807" name="フローチャート: 判断 806">
          <a:extLst>
            <a:ext uri="{FF2B5EF4-FFF2-40B4-BE49-F238E27FC236}">
              <a16:creationId xmlns:a16="http://schemas.microsoft.com/office/drawing/2014/main" id="{80E044DC-57F4-4240-B56E-0B7D9D176062}"/>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161941</xdr:rowOff>
    </xdr:from>
    <xdr:ext cx="469744" cy="259045"/>
    <xdr:sp macro="" textlink="">
      <xdr:nvSpPr>
        <xdr:cNvPr id="808" name="n_4aveValue【庁舎】&#10;一人当たり面積">
          <a:extLst>
            <a:ext uri="{FF2B5EF4-FFF2-40B4-BE49-F238E27FC236}">
              <a16:creationId xmlns:a16="http://schemas.microsoft.com/office/drawing/2014/main" id="{062A096E-16FE-4A61-AA79-ABCC0C95A851}"/>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9F30D148-4158-4AC9-B1C0-E201CFE39C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A7CFD076-3699-4E9C-A8B0-394F875F109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4EF2467E-CC9B-4DD3-BEB3-10386FF981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1D0297FB-7E1C-4C6F-AE21-C5BD43E1D8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E8BE5FE9-4255-4D1B-B773-0CE05DD83E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814" name="楕円 813">
          <a:extLst>
            <a:ext uri="{FF2B5EF4-FFF2-40B4-BE49-F238E27FC236}">
              <a16:creationId xmlns:a16="http://schemas.microsoft.com/office/drawing/2014/main" id="{7A1B3C1F-6452-4661-B4D4-FE1629ED3593}"/>
            </a:ext>
          </a:extLst>
        </xdr:cNvPr>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166388</xdr:rowOff>
    </xdr:from>
    <xdr:ext cx="469744" cy="259045"/>
    <xdr:sp macro="" textlink="">
      <xdr:nvSpPr>
        <xdr:cNvPr id="815" name="【庁舎】&#10;一人当たり面積該当値テキスト">
          <a:extLst>
            <a:ext uri="{FF2B5EF4-FFF2-40B4-BE49-F238E27FC236}">
              <a16:creationId xmlns:a16="http://schemas.microsoft.com/office/drawing/2014/main" id="{DB23EFD9-9225-4AB5-AD2B-B1E37C7C9AF1}"/>
            </a:ext>
          </a:extLst>
        </xdr:cNvPr>
        <xdr:cNvSpPr txBox="1"/>
      </xdr:nvSpPr>
      <xdr:spPr>
        <a:xfrm>
          <a:off x="22199600"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816" name="楕円 815">
          <a:extLst>
            <a:ext uri="{FF2B5EF4-FFF2-40B4-BE49-F238E27FC236}">
              <a16:creationId xmlns:a16="http://schemas.microsoft.com/office/drawing/2014/main" id="{2BE34E62-6126-4F88-88BA-7C96F32AFD95}"/>
            </a:ext>
          </a:extLst>
        </xdr:cNvPr>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22861</xdr:rowOff>
    </xdr:to>
    <xdr:cxnSp macro="">
      <xdr:nvCxnSpPr>
        <xdr:cNvPr id="817" name="直線コネクタ 816">
          <a:extLst>
            <a:ext uri="{FF2B5EF4-FFF2-40B4-BE49-F238E27FC236}">
              <a16:creationId xmlns:a16="http://schemas.microsoft.com/office/drawing/2014/main" id="{294256E4-57FD-419D-8D9A-A4D23CCBEF47}"/>
            </a:ext>
          </a:extLst>
        </xdr:cNvPr>
        <xdr:cNvCxnSpPr/>
      </xdr:nvCxnSpPr>
      <xdr:spPr>
        <a:xfrm>
          <a:off x="21323300" y="1819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145414</xdr:rowOff>
    </xdr:from>
    <xdr:to>
      <xdr:col>107</xdr:col>
      <xdr:colOff>101600</xdr:colOff>
      <xdr:row>106</xdr:row>
      <xdr:rowOff>75564</xdr:rowOff>
    </xdr:to>
    <xdr:sp macro="" textlink="">
      <xdr:nvSpPr>
        <xdr:cNvPr id="818" name="楕円 817">
          <a:extLst>
            <a:ext uri="{FF2B5EF4-FFF2-40B4-BE49-F238E27FC236}">
              <a16:creationId xmlns:a16="http://schemas.microsoft.com/office/drawing/2014/main" id="{D6FAD64E-3DD5-4775-90A4-83F1628067F8}"/>
            </a:ext>
          </a:extLst>
        </xdr:cNvPr>
        <xdr:cNvSpPr/>
      </xdr:nvSpPr>
      <xdr:spPr>
        <a:xfrm>
          <a:off x="20383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24764</xdr:rowOff>
    </xdr:to>
    <xdr:cxnSp macro="">
      <xdr:nvCxnSpPr>
        <xdr:cNvPr id="819" name="直線コネクタ 818">
          <a:extLst>
            <a:ext uri="{FF2B5EF4-FFF2-40B4-BE49-F238E27FC236}">
              <a16:creationId xmlns:a16="http://schemas.microsoft.com/office/drawing/2014/main" id="{8EBA9A9F-EE6E-4F7A-91CB-64F0239D04C0}"/>
            </a:ext>
          </a:extLst>
        </xdr:cNvPr>
        <xdr:cNvCxnSpPr/>
      </xdr:nvCxnSpPr>
      <xdr:spPr>
        <a:xfrm flipV="1">
          <a:off x="20434300" y="181965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20" name="楕円 819">
          <a:extLst>
            <a:ext uri="{FF2B5EF4-FFF2-40B4-BE49-F238E27FC236}">
              <a16:creationId xmlns:a16="http://schemas.microsoft.com/office/drawing/2014/main" id="{9EF3E71B-4EB9-4C39-8F62-A823A11C29B6}"/>
            </a:ext>
          </a:extLst>
        </xdr:cNvPr>
        <xdr:cNvSpPr/>
      </xdr:nvSpPr>
      <xdr:spPr>
        <a:xfrm>
          <a:off x="19494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24764</xdr:rowOff>
    </xdr:from>
    <xdr:to>
      <xdr:col>107</xdr:col>
      <xdr:colOff>50800</xdr:colOff>
      <xdr:row>106</xdr:row>
      <xdr:rowOff>24764</xdr:rowOff>
    </xdr:to>
    <xdr:cxnSp macro="">
      <xdr:nvCxnSpPr>
        <xdr:cNvPr id="821" name="直線コネクタ 820">
          <a:extLst>
            <a:ext uri="{FF2B5EF4-FFF2-40B4-BE49-F238E27FC236}">
              <a16:creationId xmlns:a16="http://schemas.microsoft.com/office/drawing/2014/main" id="{51DEB967-FFA1-487D-AA1F-7D2518605F9D}"/>
            </a:ext>
          </a:extLst>
        </xdr:cNvPr>
        <xdr:cNvCxnSpPr/>
      </xdr:nvCxnSpPr>
      <xdr:spPr>
        <a:xfrm>
          <a:off x="19545300" y="1819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22" name="楕円 821">
          <a:extLst>
            <a:ext uri="{FF2B5EF4-FFF2-40B4-BE49-F238E27FC236}">
              <a16:creationId xmlns:a16="http://schemas.microsoft.com/office/drawing/2014/main" id="{61948F6E-D6DE-4CA9-BAE9-37AD2B37EAAC}"/>
            </a:ext>
          </a:extLst>
        </xdr:cNvPr>
        <xdr:cNvSpPr/>
      </xdr:nvSpPr>
      <xdr:spPr>
        <a:xfrm>
          <a:off x="18605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24764</xdr:rowOff>
    </xdr:from>
    <xdr:to>
      <xdr:col>102</xdr:col>
      <xdr:colOff>114300</xdr:colOff>
      <xdr:row>106</xdr:row>
      <xdr:rowOff>24764</xdr:rowOff>
    </xdr:to>
    <xdr:cxnSp macro="">
      <xdr:nvCxnSpPr>
        <xdr:cNvPr id="823" name="直線コネクタ 822">
          <a:extLst>
            <a:ext uri="{FF2B5EF4-FFF2-40B4-BE49-F238E27FC236}">
              <a16:creationId xmlns:a16="http://schemas.microsoft.com/office/drawing/2014/main" id="{AFF64EC8-FA00-4631-AD08-E4C2806AE479}"/>
            </a:ext>
          </a:extLst>
        </xdr:cNvPr>
        <xdr:cNvCxnSpPr/>
      </xdr:nvCxnSpPr>
      <xdr:spPr>
        <a:xfrm>
          <a:off x="18656300" y="1819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824" name="n_1mainValue【庁舎】&#10;一人当たり面積">
          <a:extLst>
            <a:ext uri="{FF2B5EF4-FFF2-40B4-BE49-F238E27FC236}">
              <a16:creationId xmlns:a16="http://schemas.microsoft.com/office/drawing/2014/main" id="{63A95E3B-5676-4A41-8048-49F56C84101C}"/>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92091</xdr:rowOff>
    </xdr:from>
    <xdr:ext cx="469744" cy="259045"/>
    <xdr:sp macro="" textlink="">
      <xdr:nvSpPr>
        <xdr:cNvPr id="825" name="n_2mainValue【庁舎】&#10;一人当たり面積">
          <a:extLst>
            <a:ext uri="{FF2B5EF4-FFF2-40B4-BE49-F238E27FC236}">
              <a16:creationId xmlns:a16="http://schemas.microsoft.com/office/drawing/2014/main" id="{E46691AD-BA8B-43FC-A0CE-E0A7E7CA9817}"/>
            </a:ext>
          </a:extLst>
        </xdr:cNvPr>
        <xdr:cNvSpPr txBox="1"/>
      </xdr:nvSpPr>
      <xdr:spPr>
        <a:xfrm>
          <a:off x="20199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826" name="n_3mainValue【庁舎】&#10;一人当たり面積">
          <a:extLst>
            <a:ext uri="{FF2B5EF4-FFF2-40B4-BE49-F238E27FC236}">
              <a16:creationId xmlns:a16="http://schemas.microsoft.com/office/drawing/2014/main" id="{AF07E48F-081E-4748-B0A3-F267AC895520}"/>
            </a:ext>
          </a:extLst>
        </xdr:cNvPr>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27" name="n_4mainValue【庁舎】&#10;一人当たり面積">
          <a:extLst>
            <a:ext uri="{FF2B5EF4-FFF2-40B4-BE49-F238E27FC236}">
              <a16:creationId xmlns:a16="http://schemas.microsoft.com/office/drawing/2014/main" id="{10D9D75F-9B71-42FA-8192-C7723A2B7B5F}"/>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F38E37DA-B1C7-4AC8-8EFF-E3A931B380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A45B17AA-4493-447D-A880-FA4A21603A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944FF637-3BEC-4A25-9159-F33E956255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類似団体と比較して有形固定資産減価償却率が高くなっている施設は順に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「福祉施設」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「体育館･プール」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「庁舎」</a:t>
          </a:r>
          <a:r>
            <a:rPr lang="ja-JP" altLang="en-US" sz="1100">
              <a:solidFill>
                <a:schemeClr val="dk1"/>
              </a:solidFill>
              <a:effectLst/>
              <a:latin typeface="+mn-lt"/>
              <a:ea typeface="+mn-ea"/>
              <a:cs typeface="+mn-cs"/>
            </a:rPr>
            <a:t>、「一般廃棄物処理施設」</a:t>
          </a:r>
          <a:r>
            <a:rPr lang="ja-JP" altLang="ja-JP" sz="1100">
              <a:solidFill>
                <a:schemeClr val="dk1"/>
              </a:solidFill>
              <a:effectLst/>
              <a:latin typeface="+mn-lt"/>
              <a:ea typeface="+mn-ea"/>
              <a:cs typeface="+mn-cs"/>
            </a:rPr>
            <a:t>である。「福祉施設」については、昭和</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年に建設した老人憩の家のみが対象施設となっており、減価償却率は</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％に達している。「体育館･プール」については、昭和</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年度に建設建設した中央公民館体育館の減価償却率が</a:t>
          </a:r>
          <a:r>
            <a:rPr lang="en-US" altLang="ja-JP" sz="1100">
              <a:solidFill>
                <a:schemeClr val="dk1"/>
              </a:solidFill>
              <a:effectLst/>
              <a:latin typeface="+mn-lt"/>
              <a:ea typeface="+mn-ea"/>
              <a:cs typeface="+mn-cs"/>
            </a:rPr>
            <a:t>90.2</a:t>
          </a:r>
          <a:r>
            <a:rPr lang="ja-JP" altLang="ja-JP" sz="1100">
              <a:solidFill>
                <a:schemeClr val="dk1"/>
              </a:solidFill>
              <a:effectLst/>
              <a:latin typeface="+mn-lt"/>
              <a:ea typeface="+mn-ea"/>
              <a:cs typeface="+mn-cs"/>
            </a:rPr>
            <a:t>％となっており、老朽化が進んでいる。「庁舎」については、旧館は平成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年度に耐震改修を行っているものの、減価償却率は</a:t>
          </a:r>
          <a:r>
            <a:rPr lang="en-US" altLang="ja-JP" sz="1100">
              <a:solidFill>
                <a:schemeClr val="dk1"/>
              </a:solidFill>
              <a:effectLst/>
              <a:latin typeface="+mn-lt"/>
              <a:ea typeface="+mn-ea"/>
              <a:cs typeface="+mn-cs"/>
            </a:rPr>
            <a:t>74.4</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年に建設された新館についても</a:t>
          </a:r>
          <a:r>
            <a:rPr lang="en-US" altLang="ja-JP" sz="1100">
              <a:solidFill>
                <a:schemeClr val="dk1"/>
              </a:solidFill>
              <a:effectLst/>
              <a:latin typeface="+mn-lt"/>
              <a:ea typeface="+mn-ea"/>
              <a:cs typeface="+mn-cs"/>
            </a:rPr>
            <a:t>65.0</a:t>
          </a:r>
          <a:r>
            <a:rPr lang="ja-JP" altLang="ja-JP" sz="1100">
              <a:solidFill>
                <a:schemeClr val="dk1"/>
              </a:solidFill>
              <a:effectLst/>
              <a:latin typeface="+mn-lt"/>
              <a:ea typeface="+mn-ea"/>
              <a:cs typeface="+mn-cs"/>
            </a:rPr>
            <a:t>％となっており、今後の老朽化対策について検討する必要がある。</a:t>
          </a:r>
          <a:r>
            <a:rPr lang="ja-JP" altLang="en-US" sz="1100">
              <a:solidFill>
                <a:schemeClr val="dk1"/>
              </a:solidFill>
              <a:effectLst/>
              <a:latin typeface="+mn-lt"/>
              <a:ea typeface="+mn-ea"/>
              <a:cs typeface="+mn-cs"/>
            </a:rPr>
            <a:t>「一般廃棄物処理施設」については類似団体と同値であり、連結対象団体である杵築速見環境浄化組合のし尿処理施設がこれに該当する。</a:t>
          </a:r>
          <a:endParaRPr lang="ja-JP" altLang="ja-JP" sz="1400">
            <a:effectLst/>
          </a:endParaRPr>
        </a:p>
        <a:p>
          <a:r>
            <a:rPr lang="ja-JP" altLang="ja-JP" sz="1100">
              <a:solidFill>
                <a:schemeClr val="dk1"/>
              </a:solidFill>
              <a:effectLst/>
              <a:latin typeface="+mn-lt"/>
              <a:ea typeface="+mn-ea"/>
              <a:cs typeface="+mn-cs"/>
            </a:rPr>
            <a:t>　逆に、類似団体と比較して有形固定資産減価償却率が低くなっている施設は、順に「図書館」､「保健センター･保健所」、「消防施設」である。そのうち「図書館」については、平成27年度よりリース資産として計上されている交流ひろばHiCaLi内の町立図書館が対象施設となっている。「保健センター･保健所」については、平成12年度に建設した保健福祉センターが対象施設となっている。照明</a:t>
          </a:r>
          <a:r>
            <a:rPr lang="ja-JP" altLang="en-US" sz="1100">
              <a:solidFill>
                <a:schemeClr val="dk1"/>
              </a:solidFill>
              <a:effectLst/>
              <a:latin typeface="+mn-lt"/>
              <a:ea typeface="+mn-ea"/>
              <a:cs typeface="+mn-cs"/>
            </a:rPr>
            <a:t>のＬＥＤ化など附属設備の修繕等を適切に</a:t>
          </a:r>
          <a:r>
            <a:rPr lang="ja-JP" altLang="ja-JP" sz="1100">
              <a:solidFill>
                <a:schemeClr val="dk1"/>
              </a:solidFill>
              <a:effectLst/>
              <a:latin typeface="+mn-lt"/>
              <a:ea typeface="+mn-ea"/>
              <a:cs typeface="+mn-cs"/>
            </a:rPr>
            <a:t>行っていく必要がある。「消防施設」については、町内一円にある消防機庫、防火水槽のほか、連結対象団体である杵築速見消防組合の庁舎、倉庫等が含まれている。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8" t="s">
        <v>128</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2"/>
      <c r="DK1" s="2"/>
      <c r="DL1" s="2"/>
      <c r="DM1" s="2"/>
      <c r="DN1" s="2"/>
      <c r="DO1" s="2"/>
    </row>
    <row r="2" spans="1:119" ht="24" x14ac:dyDescent="0.15">
      <c r="B2" s="3" t="s">
        <v>131</v>
      </c>
      <c r="C2" s="3"/>
      <c r="D2" s="12"/>
    </row>
    <row r="3" spans="1:119" ht="18.75" customHeight="1" x14ac:dyDescent="0.15">
      <c r="A3" s="2"/>
      <c r="B3" s="411" t="s">
        <v>134</v>
      </c>
      <c r="C3" s="412"/>
      <c r="D3" s="412"/>
      <c r="E3" s="413"/>
      <c r="F3" s="413"/>
      <c r="G3" s="413"/>
      <c r="H3" s="413"/>
      <c r="I3" s="413"/>
      <c r="J3" s="413"/>
      <c r="K3" s="413"/>
      <c r="L3" s="413" t="s">
        <v>136</v>
      </c>
      <c r="M3" s="413"/>
      <c r="N3" s="413"/>
      <c r="O3" s="413"/>
      <c r="P3" s="413"/>
      <c r="Q3" s="413"/>
      <c r="R3" s="419"/>
      <c r="S3" s="419"/>
      <c r="T3" s="419"/>
      <c r="U3" s="419"/>
      <c r="V3" s="420"/>
      <c r="W3" s="375" t="s">
        <v>138</v>
      </c>
      <c r="X3" s="376"/>
      <c r="Y3" s="376"/>
      <c r="Z3" s="376"/>
      <c r="AA3" s="376"/>
      <c r="AB3" s="412"/>
      <c r="AC3" s="419" t="s">
        <v>141</v>
      </c>
      <c r="AD3" s="376"/>
      <c r="AE3" s="376"/>
      <c r="AF3" s="376"/>
      <c r="AG3" s="376"/>
      <c r="AH3" s="376"/>
      <c r="AI3" s="376"/>
      <c r="AJ3" s="376"/>
      <c r="AK3" s="376"/>
      <c r="AL3" s="427"/>
      <c r="AM3" s="375" t="s">
        <v>142</v>
      </c>
      <c r="AN3" s="376"/>
      <c r="AO3" s="376"/>
      <c r="AP3" s="376"/>
      <c r="AQ3" s="376"/>
      <c r="AR3" s="376"/>
      <c r="AS3" s="376"/>
      <c r="AT3" s="376"/>
      <c r="AU3" s="376"/>
      <c r="AV3" s="376"/>
      <c r="AW3" s="376"/>
      <c r="AX3" s="427"/>
      <c r="AY3" s="448" t="s">
        <v>5</v>
      </c>
      <c r="AZ3" s="449"/>
      <c r="BA3" s="449"/>
      <c r="BB3" s="449"/>
      <c r="BC3" s="449"/>
      <c r="BD3" s="449"/>
      <c r="BE3" s="449"/>
      <c r="BF3" s="449"/>
      <c r="BG3" s="449"/>
      <c r="BH3" s="449"/>
      <c r="BI3" s="449"/>
      <c r="BJ3" s="449"/>
      <c r="BK3" s="449"/>
      <c r="BL3" s="449"/>
      <c r="BM3" s="589"/>
      <c r="BN3" s="375" t="s">
        <v>146</v>
      </c>
      <c r="BO3" s="376"/>
      <c r="BP3" s="376"/>
      <c r="BQ3" s="376"/>
      <c r="BR3" s="376"/>
      <c r="BS3" s="376"/>
      <c r="BT3" s="376"/>
      <c r="BU3" s="427"/>
      <c r="BV3" s="375" t="s">
        <v>148</v>
      </c>
      <c r="BW3" s="376"/>
      <c r="BX3" s="376"/>
      <c r="BY3" s="376"/>
      <c r="BZ3" s="376"/>
      <c r="CA3" s="376"/>
      <c r="CB3" s="376"/>
      <c r="CC3" s="427"/>
      <c r="CD3" s="448" t="s">
        <v>5</v>
      </c>
      <c r="CE3" s="449"/>
      <c r="CF3" s="449"/>
      <c r="CG3" s="449"/>
      <c r="CH3" s="449"/>
      <c r="CI3" s="449"/>
      <c r="CJ3" s="449"/>
      <c r="CK3" s="449"/>
      <c r="CL3" s="449"/>
      <c r="CM3" s="449"/>
      <c r="CN3" s="449"/>
      <c r="CO3" s="449"/>
      <c r="CP3" s="449"/>
      <c r="CQ3" s="449"/>
      <c r="CR3" s="449"/>
      <c r="CS3" s="589"/>
      <c r="CT3" s="375" t="s">
        <v>149</v>
      </c>
      <c r="CU3" s="376"/>
      <c r="CV3" s="376"/>
      <c r="CW3" s="376"/>
      <c r="CX3" s="376"/>
      <c r="CY3" s="376"/>
      <c r="CZ3" s="376"/>
      <c r="DA3" s="427"/>
      <c r="DB3" s="375" t="s">
        <v>151</v>
      </c>
      <c r="DC3" s="376"/>
      <c r="DD3" s="376"/>
      <c r="DE3" s="376"/>
      <c r="DF3" s="376"/>
      <c r="DG3" s="376"/>
      <c r="DH3" s="376"/>
      <c r="DI3" s="427"/>
    </row>
    <row r="4" spans="1:119" ht="18.75" customHeight="1" x14ac:dyDescent="0.15">
      <c r="A4" s="2"/>
      <c r="B4" s="414"/>
      <c r="C4" s="415"/>
      <c r="D4" s="415"/>
      <c r="E4" s="416"/>
      <c r="F4" s="416"/>
      <c r="G4" s="416"/>
      <c r="H4" s="416"/>
      <c r="I4" s="416"/>
      <c r="J4" s="416"/>
      <c r="K4" s="416"/>
      <c r="L4" s="416"/>
      <c r="M4" s="416"/>
      <c r="N4" s="416"/>
      <c r="O4" s="416"/>
      <c r="P4" s="416"/>
      <c r="Q4" s="416"/>
      <c r="R4" s="421"/>
      <c r="S4" s="421"/>
      <c r="T4" s="421"/>
      <c r="U4" s="421"/>
      <c r="V4" s="422"/>
      <c r="W4" s="424"/>
      <c r="X4" s="425"/>
      <c r="Y4" s="425"/>
      <c r="Z4" s="425"/>
      <c r="AA4" s="425"/>
      <c r="AB4" s="415"/>
      <c r="AC4" s="421"/>
      <c r="AD4" s="425"/>
      <c r="AE4" s="425"/>
      <c r="AF4" s="425"/>
      <c r="AG4" s="425"/>
      <c r="AH4" s="425"/>
      <c r="AI4" s="425"/>
      <c r="AJ4" s="425"/>
      <c r="AK4" s="425"/>
      <c r="AL4" s="428"/>
      <c r="AM4" s="426"/>
      <c r="AN4" s="383"/>
      <c r="AO4" s="383"/>
      <c r="AP4" s="383"/>
      <c r="AQ4" s="383"/>
      <c r="AR4" s="383"/>
      <c r="AS4" s="383"/>
      <c r="AT4" s="383"/>
      <c r="AU4" s="383"/>
      <c r="AV4" s="383"/>
      <c r="AW4" s="383"/>
      <c r="AX4" s="429"/>
      <c r="AY4" s="500" t="s">
        <v>154</v>
      </c>
      <c r="AZ4" s="501"/>
      <c r="BA4" s="501"/>
      <c r="BB4" s="501"/>
      <c r="BC4" s="501"/>
      <c r="BD4" s="501"/>
      <c r="BE4" s="501"/>
      <c r="BF4" s="501"/>
      <c r="BG4" s="501"/>
      <c r="BH4" s="501"/>
      <c r="BI4" s="501"/>
      <c r="BJ4" s="501"/>
      <c r="BK4" s="501"/>
      <c r="BL4" s="501"/>
      <c r="BM4" s="502"/>
      <c r="BN4" s="484">
        <v>10326567</v>
      </c>
      <c r="BO4" s="485"/>
      <c r="BP4" s="485"/>
      <c r="BQ4" s="485"/>
      <c r="BR4" s="485"/>
      <c r="BS4" s="485"/>
      <c r="BT4" s="485"/>
      <c r="BU4" s="486"/>
      <c r="BV4" s="484">
        <v>9797750</v>
      </c>
      <c r="BW4" s="485"/>
      <c r="BX4" s="485"/>
      <c r="BY4" s="485"/>
      <c r="BZ4" s="485"/>
      <c r="CA4" s="485"/>
      <c r="CB4" s="485"/>
      <c r="CC4" s="486"/>
      <c r="CD4" s="556" t="s">
        <v>155</v>
      </c>
      <c r="CE4" s="557"/>
      <c r="CF4" s="557"/>
      <c r="CG4" s="557"/>
      <c r="CH4" s="557"/>
      <c r="CI4" s="557"/>
      <c r="CJ4" s="557"/>
      <c r="CK4" s="557"/>
      <c r="CL4" s="557"/>
      <c r="CM4" s="557"/>
      <c r="CN4" s="557"/>
      <c r="CO4" s="557"/>
      <c r="CP4" s="557"/>
      <c r="CQ4" s="557"/>
      <c r="CR4" s="557"/>
      <c r="CS4" s="558"/>
      <c r="CT4" s="590">
        <v>2.5</v>
      </c>
      <c r="CU4" s="591"/>
      <c r="CV4" s="591"/>
      <c r="CW4" s="591"/>
      <c r="CX4" s="591"/>
      <c r="CY4" s="591"/>
      <c r="CZ4" s="591"/>
      <c r="DA4" s="592"/>
      <c r="DB4" s="590">
        <v>2.5</v>
      </c>
      <c r="DC4" s="591"/>
      <c r="DD4" s="591"/>
      <c r="DE4" s="591"/>
      <c r="DF4" s="591"/>
      <c r="DG4" s="591"/>
      <c r="DH4" s="591"/>
      <c r="DI4" s="592"/>
    </row>
    <row r="5" spans="1:119" ht="18.75" customHeight="1" x14ac:dyDescent="0.15">
      <c r="A5" s="2"/>
      <c r="B5" s="417"/>
      <c r="C5" s="384"/>
      <c r="D5" s="384"/>
      <c r="E5" s="418"/>
      <c r="F5" s="418"/>
      <c r="G5" s="418"/>
      <c r="H5" s="418"/>
      <c r="I5" s="418"/>
      <c r="J5" s="418"/>
      <c r="K5" s="418"/>
      <c r="L5" s="418"/>
      <c r="M5" s="418"/>
      <c r="N5" s="418"/>
      <c r="O5" s="418"/>
      <c r="P5" s="418"/>
      <c r="Q5" s="418"/>
      <c r="R5" s="382"/>
      <c r="S5" s="382"/>
      <c r="T5" s="382"/>
      <c r="U5" s="382"/>
      <c r="V5" s="423"/>
      <c r="W5" s="426"/>
      <c r="X5" s="383"/>
      <c r="Y5" s="383"/>
      <c r="Z5" s="383"/>
      <c r="AA5" s="383"/>
      <c r="AB5" s="384"/>
      <c r="AC5" s="382"/>
      <c r="AD5" s="383"/>
      <c r="AE5" s="383"/>
      <c r="AF5" s="383"/>
      <c r="AG5" s="383"/>
      <c r="AH5" s="383"/>
      <c r="AI5" s="383"/>
      <c r="AJ5" s="383"/>
      <c r="AK5" s="383"/>
      <c r="AL5" s="429"/>
      <c r="AM5" s="527" t="s">
        <v>157</v>
      </c>
      <c r="AN5" s="488"/>
      <c r="AO5" s="488"/>
      <c r="AP5" s="488"/>
      <c r="AQ5" s="488"/>
      <c r="AR5" s="488"/>
      <c r="AS5" s="488"/>
      <c r="AT5" s="489"/>
      <c r="AU5" s="528" t="s">
        <v>65</v>
      </c>
      <c r="AV5" s="529"/>
      <c r="AW5" s="529"/>
      <c r="AX5" s="529"/>
      <c r="AY5" s="494" t="s">
        <v>143</v>
      </c>
      <c r="AZ5" s="495"/>
      <c r="BA5" s="495"/>
      <c r="BB5" s="495"/>
      <c r="BC5" s="495"/>
      <c r="BD5" s="495"/>
      <c r="BE5" s="495"/>
      <c r="BF5" s="495"/>
      <c r="BG5" s="495"/>
      <c r="BH5" s="495"/>
      <c r="BI5" s="495"/>
      <c r="BJ5" s="495"/>
      <c r="BK5" s="495"/>
      <c r="BL5" s="495"/>
      <c r="BM5" s="496"/>
      <c r="BN5" s="497">
        <v>10158331</v>
      </c>
      <c r="BO5" s="498"/>
      <c r="BP5" s="498"/>
      <c r="BQ5" s="498"/>
      <c r="BR5" s="498"/>
      <c r="BS5" s="498"/>
      <c r="BT5" s="498"/>
      <c r="BU5" s="499"/>
      <c r="BV5" s="497">
        <v>9632646</v>
      </c>
      <c r="BW5" s="498"/>
      <c r="BX5" s="498"/>
      <c r="BY5" s="498"/>
      <c r="BZ5" s="498"/>
      <c r="CA5" s="498"/>
      <c r="CB5" s="498"/>
      <c r="CC5" s="499"/>
      <c r="CD5" s="508" t="s">
        <v>159</v>
      </c>
      <c r="CE5" s="509"/>
      <c r="CF5" s="509"/>
      <c r="CG5" s="509"/>
      <c r="CH5" s="509"/>
      <c r="CI5" s="509"/>
      <c r="CJ5" s="509"/>
      <c r="CK5" s="509"/>
      <c r="CL5" s="509"/>
      <c r="CM5" s="509"/>
      <c r="CN5" s="509"/>
      <c r="CO5" s="509"/>
      <c r="CP5" s="509"/>
      <c r="CQ5" s="509"/>
      <c r="CR5" s="509"/>
      <c r="CS5" s="510"/>
      <c r="CT5" s="363">
        <v>97.5</v>
      </c>
      <c r="CU5" s="364"/>
      <c r="CV5" s="364"/>
      <c r="CW5" s="364"/>
      <c r="CX5" s="364"/>
      <c r="CY5" s="364"/>
      <c r="CZ5" s="364"/>
      <c r="DA5" s="365"/>
      <c r="DB5" s="363">
        <v>98</v>
      </c>
      <c r="DC5" s="364"/>
      <c r="DD5" s="364"/>
      <c r="DE5" s="364"/>
      <c r="DF5" s="364"/>
      <c r="DG5" s="364"/>
      <c r="DH5" s="364"/>
      <c r="DI5" s="365"/>
    </row>
    <row r="6" spans="1:119" ht="18.75" customHeight="1" x14ac:dyDescent="0.15">
      <c r="A6" s="2"/>
      <c r="B6" s="430" t="s">
        <v>161</v>
      </c>
      <c r="C6" s="381"/>
      <c r="D6" s="381"/>
      <c r="E6" s="431"/>
      <c r="F6" s="431"/>
      <c r="G6" s="431"/>
      <c r="H6" s="431"/>
      <c r="I6" s="431"/>
      <c r="J6" s="431"/>
      <c r="K6" s="431"/>
      <c r="L6" s="431" t="s">
        <v>163</v>
      </c>
      <c r="M6" s="431"/>
      <c r="N6" s="431"/>
      <c r="O6" s="431"/>
      <c r="P6" s="431"/>
      <c r="Q6" s="431"/>
      <c r="R6" s="379"/>
      <c r="S6" s="379"/>
      <c r="T6" s="379"/>
      <c r="U6" s="379"/>
      <c r="V6" s="435"/>
      <c r="W6" s="438" t="s">
        <v>165</v>
      </c>
      <c r="X6" s="380"/>
      <c r="Y6" s="380"/>
      <c r="Z6" s="380"/>
      <c r="AA6" s="380"/>
      <c r="AB6" s="381"/>
      <c r="AC6" s="439" t="s">
        <v>167</v>
      </c>
      <c r="AD6" s="440"/>
      <c r="AE6" s="440"/>
      <c r="AF6" s="440"/>
      <c r="AG6" s="440"/>
      <c r="AH6" s="440"/>
      <c r="AI6" s="440"/>
      <c r="AJ6" s="440"/>
      <c r="AK6" s="440"/>
      <c r="AL6" s="441"/>
      <c r="AM6" s="527" t="s">
        <v>69</v>
      </c>
      <c r="AN6" s="488"/>
      <c r="AO6" s="488"/>
      <c r="AP6" s="488"/>
      <c r="AQ6" s="488"/>
      <c r="AR6" s="488"/>
      <c r="AS6" s="488"/>
      <c r="AT6" s="489"/>
      <c r="AU6" s="528" t="s">
        <v>65</v>
      </c>
      <c r="AV6" s="529"/>
      <c r="AW6" s="529"/>
      <c r="AX6" s="529"/>
      <c r="AY6" s="494" t="s">
        <v>169</v>
      </c>
      <c r="AZ6" s="495"/>
      <c r="BA6" s="495"/>
      <c r="BB6" s="495"/>
      <c r="BC6" s="495"/>
      <c r="BD6" s="495"/>
      <c r="BE6" s="495"/>
      <c r="BF6" s="495"/>
      <c r="BG6" s="495"/>
      <c r="BH6" s="495"/>
      <c r="BI6" s="495"/>
      <c r="BJ6" s="495"/>
      <c r="BK6" s="495"/>
      <c r="BL6" s="495"/>
      <c r="BM6" s="496"/>
      <c r="BN6" s="497">
        <v>168236</v>
      </c>
      <c r="BO6" s="498"/>
      <c r="BP6" s="498"/>
      <c r="BQ6" s="498"/>
      <c r="BR6" s="498"/>
      <c r="BS6" s="498"/>
      <c r="BT6" s="498"/>
      <c r="BU6" s="499"/>
      <c r="BV6" s="497">
        <v>165104</v>
      </c>
      <c r="BW6" s="498"/>
      <c r="BX6" s="498"/>
      <c r="BY6" s="498"/>
      <c r="BZ6" s="498"/>
      <c r="CA6" s="498"/>
      <c r="CB6" s="498"/>
      <c r="CC6" s="499"/>
      <c r="CD6" s="508" t="s">
        <v>173</v>
      </c>
      <c r="CE6" s="509"/>
      <c r="CF6" s="509"/>
      <c r="CG6" s="509"/>
      <c r="CH6" s="509"/>
      <c r="CI6" s="509"/>
      <c r="CJ6" s="509"/>
      <c r="CK6" s="509"/>
      <c r="CL6" s="509"/>
      <c r="CM6" s="509"/>
      <c r="CN6" s="509"/>
      <c r="CO6" s="509"/>
      <c r="CP6" s="509"/>
      <c r="CQ6" s="509"/>
      <c r="CR6" s="509"/>
      <c r="CS6" s="510"/>
      <c r="CT6" s="585">
        <v>102.3</v>
      </c>
      <c r="CU6" s="586"/>
      <c r="CV6" s="586"/>
      <c r="CW6" s="586"/>
      <c r="CX6" s="586"/>
      <c r="CY6" s="586"/>
      <c r="CZ6" s="586"/>
      <c r="DA6" s="587"/>
      <c r="DB6" s="585">
        <v>103.9</v>
      </c>
      <c r="DC6" s="586"/>
      <c r="DD6" s="586"/>
      <c r="DE6" s="586"/>
      <c r="DF6" s="586"/>
      <c r="DG6" s="586"/>
      <c r="DH6" s="586"/>
      <c r="DI6" s="587"/>
    </row>
    <row r="7" spans="1:119" ht="18.75" customHeight="1" x14ac:dyDescent="0.15">
      <c r="A7" s="2"/>
      <c r="B7" s="414"/>
      <c r="C7" s="415"/>
      <c r="D7" s="415"/>
      <c r="E7" s="416"/>
      <c r="F7" s="416"/>
      <c r="G7" s="416"/>
      <c r="H7" s="416"/>
      <c r="I7" s="416"/>
      <c r="J7" s="416"/>
      <c r="K7" s="416"/>
      <c r="L7" s="416"/>
      <c r="M7" s="416"/>
      <c r="N7" s="416"/>
      <c r="O7" s="416"/>
      <c r="P7" s="416"/>
      <c r="Q7" s="416"/>
      <c r="R7" s="421"/>
      <c r="S7" s="421"/>
      <c r="T7" s="421"/>
      <c r="U7" s="421"/>
      <c r="V7" s="422"/>
      <c r="W7" s="424"/>
      <c r="X7" s="425"/>
      <c r="Y7" s="425"/>
      <c r="Z7" s="425"/>
      <c r="AA7" s="425"/>
      <c r="AB7" s="415"/>
      <c r="AC7" s="442"/>
      <c r="AD7" s="443"/>
      <c r="AE7" s="443"/>
      <c r="AF7" s="443"/>
      <c r="AG7" s="443"/>
      <c r="AH7" s="443"/>
      <c r="AI7" s="443"/>
      <c r="AJ7" s="443"/>
      <c r="AK7" s="443"/>
      <c r="AL7" s="444"/>
      <c r="AM7" s="527" t="s">
        <v>174</v>
      </c>
      <c r="AN7" s="488"/>
      <c r="AO7" s="488"/>
      <c r="AP7" s="488"/>
      <c r="AQ7" s="488"/>
      <c r="AR7" s="488"/>
      <c r="AS7" s="488"/>
      <c r="AT7" s="489"/>
      <c r="AU7" s="528" t="s">
        <v>65</v>
      </c>
      <c r="AV7" s="529"/>
      <c r="AW7" s="529"/>
      <c r="AX7" s="529"/>
      <c r="AY7" s="494" t="s">
        <v>175</v>
      </c>
      <c r="AZ7" s="495"/>
      <c r="BA7" s="495"/>
      <c r="BB7" s="495"/>
      <c r="BC7" s="495"/>
      <c r="BD7" s="495"/>
      <c r="BE7" s="495"/>
      <c r="BF7" s="495"/>
      <c r="BG7" s="495"/>
      <c r="BH7" s="495"/>
      <c r="BI7" s="495"/>
      <c r="BJ7" s="495"/>
      <c r="BK7" s="495"/>
      <c r="BL7" s="495"/>
      <c r="BM7" s="496"/>
      <c r="BN7" s="497">
        <v>15624</v>
      </c>
      <c r="BO7" s="498"/>
      <c r="BP7" s="498"/>
      <c r="BQ7" s="498"/>
      <c r="BR7" s="498"/>
      <c r="BS7" s="498"/>
      <c r="BT7" s="498"/>
      <c r="BU7" s="499"/>
      <c r="BV7" s="497">
        <v>15790</v>
      </c>
      <c r="BW7" s="498"/>
      <c r="BX7" s="498"/>
      <c r="BY7" s="498"/>
      <c r="BZ7" s="498"/>
      <c r="CA7" s="498"/>
      <c r="CB7" s="498"/>
      <c r="CC7" s="499"/>
      <c r="CD7" s="508" t="s">
        <v>176</v>
      </c>
      <c r="CE7" s="509"/>
      <c r="CF7" s="509"/>
      <c r="CG7" s="509"/>
      <c r="CH7" s="509"/>
      <c r="CI7" s="509"/>
      <c r="CJ7" s="509"/>
      <c r="CK7" s="509"/>
      <c r="CL7" s="509"/>
      <c r="CM7" s="509"/>
      <c r="CN7" s="509"/>
      <c r="CO7" s="509"/>
      <c r="CP7" s="509"/>
      <c r="CQ7" s="509"/>
      <c r="CR7" s="509"/>
      <c r="CS7" s="510"/>
      <c r="CT7" s="497">
        <v>6117135</v>
      </c>
      <c r="CU7" s="498"/>
      <c r="CV7" s="498"/>
      <c r="CW7" s="498"/>
      <c r="CX7" s="498"/>
      <c r="CY7" s="498"/>
      <c r="CZ7" s="498"/>
      <c r="DA7" s="499"/>
      <c r="DB7" s="497">
        <v>6071107</v>
      </c>
      <c r="DC7" s="498"/>
      <c r="DD7" s="498"/>
      <c r="DE7" s="498"/>
      <c r="DF7" s="498"/>
      <c r="DG7" s="498"/>
      <c r="DH7" s="498"/>
      <c r="DI7" s="499"/>
    </row>
    <row r="8" spans="1:119" ht="18.75" customHeight="1" x14ac:dyDescent="0.15">
      <c r="A8" s="2"/>
      <c r="B8" s="432"/>
      <c r="C8" s="433"/>
      <c r="D8" s="433"/>
      <c r="E8" s="434"/>
      <c r="F8" s="434"/>
      <c r="G8" s="434"/>
      <c r="H8" s="434"/>
      <c r="I8" s="434"/>
      <c r="J8" s="434"/>
      <c r="K8" s="434"/>
      <c r="L8" s="434"/>
      <c r="M8" s="434"/>
      <c r="N8" s="434"/>
      <c r="O8" s="434"/>
      <c r="P8" s="434"/>
      <c r="Q8" s="434"/>
      <c r="R8" s="436"/>
      <c r="S8" s="436"/>
      <c r="T8" s="436"/>
      <c r="U8" s="436"/>
      <c r="V8" s="437"/>
      <c r="W8" s="377"/>
      <c r="X8" s="378"/>
      <c r="Y8" s="378"/>
      <c r="Z8" s="378"/>
      <c r="AA8" s="378"/>
      <c r="AB8" s="433"/>
      <c r="AC8" s="445"/>
      <c r="AD8" s="446"/>
      <c r="AE8" s="446"/>
      <c r="AF8" s="446"/>
      <c r="AG8" s="446"/>
      <c r="AH8" s="446"/>
      <c r="AI8" s="446"/>
      <c r="AJ8" s="446"/>
      <c r="AK8" s="446"/>
      <c r="AL8" s="447"/>
      <c r="AM8" s="527" t="s">
        <v>177</v>
      </c>
      <c r="AN8" s="488"/>
      <c r="AO8" s="488"/>
      <c r="AP8" s="488"/>
      <c r="AQ8" s="488"/>
      <c r="AR8" s="488"/>
      <c r="AS8" s="488"/>
      <c r="AT8" s="489"/>
      <c r="AU8" s="528" t="s">
        <v>65</v>
      </c>
      <c r="AV8" s="529"/>
      <c r="AW8" s="529"/>
      <c r="AX8" s="529"/>
      <c r="AY8" s="494" t="s">
        <v>181</v>
      </c>
      <c r="AZ8" s="495"/>
      <c r="BA8" s="495"/>
      <c r="BB8" s="495"/>
      <c r="BC8" s="495"/>
      <c r="BD8" s="495"/>
      <c r="BE8" s="495"/>
      <c r="BF8" s="495"/>
      <c r="BG8" s="495"/>
      <c r="BH8" s="495"/>
      <c r="BI8" s="495"/>
      <c r="BJ8" s="495"/>
      <c r="BK8" s="495"/>
      <c r="BL8" s="495"/>
      <c r="BM8" s="496"/>
      <c r="BN8" s="497">
        <v>152612</v>
      </c>
      <c r="BO8" s="498"/>
      <c r="BP8" s="498"/>
      <c r="BQ8" s="498"/>
      <c r="BR8" s="498"/>
      <c r="BS8" s="498"/>
      <c r="BT8" s="498"/>
      <c r="BU8" s="499"/>
      <c r="BV8" s="497">
        <v>149314</v>
      </c>
      <c r="BW8" s="498"/>
      <c r="BX8" s="498"/>
      <c r="BY8" s="498"/>
      <c r="BZ8" s="498"/>
      <c r="CA8" s="498"/>
      <c r="CB8" s="498"/>
      <c r="CC8" s="499"/>
      <c r="CD8" s="508" t="s">
        <v>183</v>
      </c>
      <c r="CE8" s="509"/>
      <c r="CF8" s="509"/>
      <c r="CG8" s="509"/>
      <c r="CH8" s="509"/>
      <c r="CI8" s="509"/>
      <c r="CJ8" s="509"/>
      <c r="CK8" s="509"/>
      <c r="CL8" s="509"/>
      <c r="CM8" s="509"/>
      <c r="CN8" s="509"/>
      <c r="CO8" s="509"/>
      <c r="CP8" s="509"/>
      <c r="CQ8" s="509"/>
      <c r="CR8" s="509"/>
      <c r="CS8" s="510"/>
      <c r="CT8" s="561">
        <v>0.56999999999999995</v>
      </c>
      <c r="CU8" s="562"/>
      <c r="CV8" s="562"/>
      <c r="CW8" s="562"/>
      <c r="CX8" s="562"/>
      <c r="CY8" s="562"/>
      <c r="CZ8" s="562"/>
      <c r="DA8" s="563"/>
      <c r="DB8" s="561">
        <v>0.56000000000000005</v>
      </c>
      <c r="DC8" s="562"/>
      <c r="DD8" s="562"/>
      <c r="DE8" s="562"/>
      <c r="DF8" s="562"/>
      <c r="DG8" s="562"/>
      <c r="DH8" s="562"/>
      <c r="DI8" s="563"/>
    </row>
    <row r="9" spans="1:119" ht="18.75" customHeight="1" x14ac:dyDescent="0.15">
      <c r="A9" s="2"/>
      <c r="B9" s="448" t="s">
        <v>20</v>
      </c>
      <c r="C9" s="449"/>
      <c r="D9" s="449"/>
      <c r="E9" s="449"/>
      <c r="F9" s="449"/>
      <c r="G9" s="449"/>
      <c r="H9" s="449"/>
      <c r="I9" s="449"/>
      <c r="J9" s="449"/>
      <c r="K9" s="450"/>
      <c r="L9" s="579" t="s">
        <v>184</v>
      </c>
      <c r="M9" s="580"/>
      <c r="N9" s="580"/>
      <c r="O9" s="580"/>
      <c r="P9" s="580"/>
      <c r="Q9" s="581"/>
      <c r="R9" s="582">
        <v>28058</v>
      </c>
      <c r="S9" s="583"/>
      <c r="T9" s="583"/>
      <c r="U9" s="583"/>
      <c r="V9" s="584"/>
      <c r="W9" s="375" t="s">
        <v>186</v>
      </c>
      <c r="X9" s="376"/>
      <c r="Y9" s="376"/>
      <c r="Z9" s="376"/>
      <c r="AA9" s="376"/>
      <c r="AB9" s="376"/>
      <c r="AC9" s="376"/>
      <c r="AD9" s="376"/>
      <c r="AE9" s="376"/>
      <c r="AF9" s="376"/>
      <c r="AG9" s="376"/>
      <c r="AH9" s="376"/>
      <c r="AI9" s="376"/>
      <c r="AJ9" s="376"/>
      <c r="AK9" s="376"/>
      <c r="AL9" s="427"/>
      <c r="AM9" s="527" t="s">
        <v>188</v>
      </c>
      <c r="AN9" s="488"/>
      <c r="AO9" s="488"/>
      <c r="AP9" s="488"/>
      <c r="AQ9" s="488"/>
      <c r="AR9" s="488"/>
      <c r="AS9" s="488"/>
      <c r="AT9" s="489"/>
      <c r="AU9" s="528" t="s">
        <v>65</v>
      </c>
      <c r="AV9" s="529"/>
      <c r="AW9" s="529"/>
      <c r="AX9" s="529"/>
      <c r="AY9" s="494" t="s">
        <v>62</v>
      </c>
      <c r="AZ9" s="495"/>
      <c r="BA9" s="495"/>
      <c r="BB9" s="495"/>
      <c r="BC9" s="495"/>
      <c r="BD9" s="495"/>
      <c r="BE9" s="495"/>
      <c r="BF9" s="495"/>
      <c r="BG9" s="495"/>
      <c r="BH9" s="495"/>
      <c r="BI9" s="495"/>
      <c r="BJ9" s="495"/>
      <c r="BK9" s="495"/>
      <c r="BL9" s="495"/>
      <c r="BM9" s="496"/>
      <c r="BN9" s="497">
        <v>3298</v>
      </c>
      <c r="BO9" s="498"/>
      <c r="BP9" s="498"/>
      <c r="BQ9" s="498"/>
      <c r="BR9" s="498"/>
      <c r="BS9" s="498"/>
      <c r="BT9" s="498"/>
      <c r="BU9" s="499"/>
      <c r="BV9" s="497">
        <v>-19136</v>
      </c>
      <c r="BW9" s="498"/>
      <c r="BX9" s="498"/>
      <c r="BY9" s="498"/>
      <c r="BZ9" s="498"/>
      <c r="CA9" s="498"/>
      <c r="CB9" s="498"/>
      <c r="CC9" s="499"/>
      <c r="CD9" s="508" t="s">
        <v>66</v>
      </c>
      <c r="CE9" s="509"/>
      <c r="CF9" s="509"/>
      <c r="CG9" s="509"/>
      <c r="CH9" s="509"/>
      <c r="CI9" s="509"/>
      <c r="CJ9" s="509"/>
      <c r="CK9" s="509"/>
      <c r="CL9" s="509"/>
      <c r="CM9" s="509"/>
      <c r="CN9" s="509"/>
      <c r="CO9" s="509"/>
      <c r="CP9" s="509"/>
      <c r="CQ9" s="509"/>
      <c r="CR9" s="509"/>
      <c r="CS9" s="510"/>
      <c r="CT9" s="363">
        <v>12.5</v>
      </c>
      <c r="CU9" s="364"/>
      <c r="CV9" s="364"/>
      <c r="CW9" s="364"/>
      <c r="CX9" s="364"/>
      <c r="CY9" s="364"/>
      <c r="CZ9" s="364"/>
      <c r="DA9" s="365"/>
      <c r="DB9" s="363">
        <v>12.8</v>
      </c>
      <c r="DC9" s="364"/>
      <c r="DD9" s="364"/>
      <c r="DE9" s="364"/>
      <c r="DF9" s="364"/>
      <c r="DG9" s="364"/>
      <c r="DH9" s="364"/>
      <c r="DI9" s="365"/>
    </row>
    <row r="10" spans="1:119" ht="18.75" customHeight="1" x14ac:dyDescent="0.15">
      <c r="A10" s="2"/>
      <c r="B10" s="448"/>
      <c r="C10" s="449"/>
      <c r="D10" s="449"/>
      <c r="E10" s="449"/>
      <c r="F10" s="449"/>
      <c r="G10" s="449"/>
      <c r="H10" s="449"/>
      <c r="I10" s="449"/>
      <c r="J10" s="449"/>
      <c r="K10" s="450"/>
      <c r="L10" s="487" t="s">
        <v>182</v>
      </c>
      <c r="M10" s="488"/>
      <c r="N10" s="488"/>
      <c r="O10" s="488"/>
      <c r="P10" s="488"/>
      <c r="Q10" s="489"/>
      <c r="R10" s="490">
        <v>28221</v>
      </c>
      <c r="S10" s="491"/>
      <c r="T10" s="491"/>
      <c r="U10" s="491"/>
      <c r="V10" s="493"/>
      <c r="W10" s="424"/>
      <c r="X10" s="425"/>
      <c r="Y10" s="425"/>
      <c r="Z10" s="425"/>
      <c r="AA10" s="425"/>
      <c r="AB10" s="425"/>
      <c r="AC10" s="425"/>
      <c r="AD10" s="425"/>
      <c r="AE10" s="425"/>
      <c r="AF10" s="425"/>
      <c r="AG10" s="425"/>
      <c r="AH10" s="425"/>
      <c r="AI10" s="425"/>
      <c r="AJ10" s="425"/>
      <c r="AK10" s="425"/>
      <c r="AL10" s="428"/>
      <c r="AM10" s="527" t="s">
        <v>190</v>
      </c>
      <c r="AN10" s="488"/>
      <c r="AO10" s="488"/>
      <c r="AP10" s="488"/>
      <c r="AQ10" s="488"/>
      <c r="AR10" s="488"/>
      <c r="AS10" s="488"/>
      <c r="AT10" s="489"/>
      <c r="AU10" s="528" t="s">
        <v>65</v>
      </c>
      <c r="AV10" s="529"/>
      <c r="AW10" s="529"/>
      <c r="AX10" s="529"/>
      <c r="AY10" s="494" t="s">
        <v>192</v>
      </c>
      <c r="AZ10" s="495"/>
      <c r="BA10" s="495"/>
      <c r="BB10" s="495"/>
      <c r="BC10" s="495"/>
      <c r="BD10" s="495"/>
      <c r="BE10" s="495"/>
      <c r="BF10" s="495"/>
      <c r="BG10" s="495"/>
      <c r="BH10" s="495"/>
      <c r="BI10" s="495"/>
      <c r="BJ10" s="495"/>
      <c r="BK10" s="495"/>
      <c r="BL10" s="495"/>
      <c r="BM10" s="496"/>
      <c r="BN10" s="497">
        <v>226</v>
      </c>
      <c r="BO10" s="498"/>
      <c r="BP10" s="498"/>
      <c r="BQ10" s="498"/>
      <c r="BR10" s="498"/>
      <c r="BS10" s="498"/>
      <c r="BT10" s="498"/>
      <c r="BU10" s="499"/>
      <c r="BV10" s="497">
        <v>353</v>
      </c>
      <c r="BW10" s="498"/>
      <c r="BX10" s="498"/>
      <c r="BY10" s="498"/>
      <c r="BZ10" s="498"/>
      <c r="CA10" s="498"/>
      <c r="CB10" s="498"/>
      <c r="CC10" s="499"/>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48"/>
      <c r="C11" s="449"/>
      <c r="D11" s="449"/>
      <c r="E11" s="449"/>
      <c r="F11" s="449"/>
      <c r="G11" s="449"/>
      <c r="H11" s="449"/>
      <c r="I11" s="449"/>
      <c r="J11" s="449"/>
      <c r="K11" s="450"/>
      <c r="L11" s="461" t="s">
        <v>195</v>
      </c>
      <c r="M11" s="462"/>
      <c r="N11" s="462"/>
      <c r="O11" s="462"/>
      <c r="P11" s="462"/>
      <c r="Q11" s="463"/>
      <c r="R11" s="576" t="s">
        <v>198</v>
      </c>
      <c r="S11" s="577"/>
      <c r="T11" s="577"/>
      <c r="U11" s="577"/>
      <c r="V11" s="578"/>
      <c r="W11" s="424"/>
      <c r="X11" s="425"/>
      <c r="Y11" s="425"/>
      <c r="Z11" s="425"/>
      <c r="AA11" s="425"/>
      <c r="AB11" s="425"/>
      <c r="AC11" s="425"/>
      <c r="AD11" s="425"/>
      <c r="AE11" s="425"/>
      <c r="AF11" s="425"/>
      <c r="AG11" s="425"/>
      <c r="AH11" s="425"/>
      <c r="AI11" s="425"/>
      <c r="AJ11" s="425"/>
      <c r="AK11" s="425"/>
      <c r="AL11" s="428"/>
      <c r="AM11" s="527" t="s">
        <v>200</v>
      </c>
      <c r="AN11" s="488"/>
      <c r="AO11" s="488"/>
      <c r="AP11" s="488"/>
      <c r="AQ11" s="488"/>
      <c r="AR11" s="488"/>
      <c r="AS11" s="488"/>
      <c r="AT11" s="489"/>
      <c r="AU11" s="528" t="s">
        <v>65</v>
      </c>
      <c r="AV11" s="529"/>
      <c r="AW11" s="529"/>
      <c r="AX11" s="529"/>
      <c r="AY11" s="494" t="s">
        <v>201</v>
      </c>
      <c r="AZ11" s="495"/>
      <c r="BA11" s="495"/>
      <c r="BB11" s="495"/>
      <c r="BC11" s="495"/>
      <c r="BD11" s="495"/>
      <c r="BE11" s="495"/>
      <c r="BF11" s="495"/>
      <c r="BG11" s="495"/>
      <c r="BH11" s="495"/>
      <c r="BI11" s="495"/>
      <c r="BJ11" s="495"/>
      <c r="BK11" s="495"/>
      <c r="BL11" s="495"/>
      <c r="BM11" s="496"/>
      <c r="BN11" s="497">
        <v>0</v>
      </c>
      <c r="BO11" s="498"/>
      <c r="BP11" s="498"/>
      <c r="BQ11" s="498"/>
      <c r="BR11" s="498"/>
      <c r="BS11" s="498"/>
      <c r="BT11" s="498"/>
      <c r="BU11" s="499"/>
      <c r="BV11" s="497">
        <v>0</v>
      </c>
      <c r="BW11" s="498"/>
      <c r="BX11" s="498"/>
      <c r="BY11" s="498"/>
      <c r="BZ11" s="498"/>
      <c r="CA11" s="498"/>
      <c r="CB11" s="498"/>
      <c r="CC11" s="499"/>
      <c r="CD11" s="508" t="s">
        <v>204</v>
      </c>
      <c r="CE11" s="509"/>
      <c r="CF11" s="509"/>
      <c r="CG11" s="509"/>
      <c r="CH11" s="509"/>
      <c r="CI11" s="509"/>
      <c r="CJ11" s="509"/>
      <c r="CK11" s="509"/>
      <c r="CL11" s="509"/>
      <c r="CM11" s="509"/>
      <c r="CN11" s="509"/>
      <c r="CO11" s="509"/>
      <c r="CP11" s="509"/>
      <c r="CQ11" s="509"/>
      <c r="CR11" s="509"/>
      <c r="CS11" s="510"/>
      <c r="CT11" s="561" t="s">
        <v>205</v>
      </c>
      <c r="CU11" s="562"/>
      <c r="CV11" s="562"/>
      <c r="CW11" s="562"/>
      <c r="CX11" s="562"/>
      <c r="CY11" s="562"/>
      <c r="CZ11" s="562"/>
      <c r="DA11" s="563"/>
      <c r="DB11" s="561" t="s">
        <v>205</v>
      </c>
      <c r="DC11" s="562"/>
      <c r="DD11" s="562"/>
      <c r="DE11" s="562"/>
      <c r="DF11" s="562"/>
      <c r="DG11" s="562"/>
      <c r="DH11" s="562"/>
      <c r="DI11" s="563"/>
    </row>
    <row r="12" spans="1:119" ht="18.75" customHeight="1" x14ac:dyDescent="0.15">
      <c r="A12" s="2"/>
      <c r="B12" s="451" t="s">
        <v>206</v>
      </c>
      <c r="C12" s="452"/>
      <c r="D12" s="452"/>
      <c r="E12" s="452"/>
      <c r="F12" s="452"/>
      <c r="G12" s="452"/>
      <c r="H12" s="452"/>
      <c r="I12" s="452"/>
      <c r="J12" s="452"/>
      <c r="K12" s="453"/>
      <c r="L12" s="564" t="s">
        <v>208</v>
      </c>
      <c r="M12" s="565"/>
      <c r="N12" s="565"/>
      <c r="O12" s="565"/>
      <c r="P12" s="565"/>
      <c r="Q12" s="566"/>
      <c r="R12" s="567">
        <v>28449</v>
      </c>
      <c r="S12" s="568"/>
      <c r="T12" s="568"/>
      <c r="U12" s="568"/>
      <c r="V12" s="569"/>
      <c r="W12" s="570" t="s">
        <v>5</v>
      </c>
      <c r="X12" s="529"/>
      <c r="Y12" s="529"/>
      <c r="Z12" s="529"/>
      <c r="AA12" s="529"/>
      <c r="AB12" s="571"/>
      <c r="AC12" s="572" t="s">
        <v>209</v>
      </c>
      <c r="AD12" s="573"/>
      <c r="AE12" s="573"/>
      <c r="AF12" s="573"/>
      <c r="AG12" s="574"/>
      <c r="AH12" s="572" t="s">
        <v>211</v>
      </c>
      <c r="AI12" s="573"/>
      <c r="AJ12" s="573"/>
      <c r="AK12" s="573"/>
      <c r="AL12" s="575"/>
      <c r="AM12" s="527" t="s">
        <v>214</v>
      </c>
      <c r="AN12" s="488"/>
      <c r="AO12" s="488"/>
      <c r="AP12" s="488"/>
      <c r="AQ12" s="488"/>
      <c r="AR12" s="488"/>
      <c r="AS12" s="488"/>
      <c r="AT12" s="489"/>
      <c r="AU12" s="528" t="s">
        <v>65</v>
      </c>
      <c r="AV12" s="529"/>
      <c r="AW12" s="529"/>
      <c r="AX12" s="529"/>
      <c r="AY12" s="494" t="s">
        <v>216</v>
      </c>
      <c r="AZ12" s="495"/>
      <c r="BA12" s="495"/>
      <c r="BB12" s="495"/>
      <c r="BC12" s="495"/>
      <c r="BD12" s="495"/>
      <c r="BE12" s="495"/>
      <c r="BF12" s="495"/>
      <c r="BG12" s="495"/>
      <c r="BH12" s="495"/>
      <c r="BI12" s="495"/>
      <c r="BJ12" s="495"/>
      <c r="BK12" s="495"/>
      <c r="BL12" s="495"/>
      <c r="BM12" s="496"/>
      <c r="BN12" s="497">
        <v>170000</v>
      </c>
      <c r="BO12" s="498"/>
      <c r="BP12" s="498"/>
      <c r="BQ12" s="498"/>
      <c r="BR12" s="498"/>
      <c r="BS12" s="498"/>
      <c r="BT12" s="498"/>
      <c r="BU12" s="499"/>
      <c r="BV12" s="497">
        <v>147000</v>
      </c>
      <c r="BW12" s="498"/>
      <c r="BX12" s="498"/>
      <c r="BY12" s="498"/>
      <c r="BZ12" s="498"/>
      <c r="CA12" s="498"/>
      <c r="CB12" s="498"/>
      <c r="CC12" s="499"/>
      <c r="CD12" s="508" t="s">
        <v>219</v>
      </c>
      <c r="CE12" s="509"/>
      <c r="CF12" s="509"/>
      <c r="CG12" s="509"/>
      <c r="CH12" s="509"/>
      <c r="CI12" s="509"/>
      <c r="CJ12" s="509"/>
      <c r="CK12" s="509"/>
      <c r="CL12" s="509"/>
      <c r="CM12" s="509"/>
      <c r="CN12" s="509"/>
      <c r="CO12" s="509"/>
      <c r="CP12" s="509"/>
      <c r="CQ12" s="509"/>
      <c r="CR12" s="509"/>
      <c r="CS12" s="510"/>
      <c r="CT12" s="561" t="s">
        <v>205</v>
      </c>
      <c r="CU12" s="562"/>
      <c r="CV12" s="562"/>
      <c r="CW12" s="562"/>
      <c r="CX12" s="562"/>
      <c r="CY12" s="562"/>
      <c r="CZ12" s="562"/>
      <c r="DA12" s="563"/>
      <c r="DB12" s="561" t="s">
        <v>205</v>
      </c>
      <c r="DC12" s="562"/>
      <c r="DD12" s="562"/>
      <c r="DE12" s="562"/>
      <c r="DF12" s="562"/>
      <c r="DG12" s="562"/>
      <c r="DH12" s="562"/>
      <c r="DI12" s="563"/>
    </row>
    <row r="13" spans="1:119" ht="18.75" customHeight="1" x14ac:dyDescent="0.15">
      <c r="A13" s="2"/>
      <c r="B13" s="454"/>
      <c r="C13" s="455"/>
      <c r="D13" s="455"/>
      <c r="E13" s="455"/>
      <c r="F13" s="455"/>
      <c r="G13" s="455"/>
      <c r="H13" s="455"/>
      <c r="I13" s="455"/>
      <c r="J13" s="455"/>
      <c r="K13" s="456"/>
      <c r="L13" s="16"/>
      <c r="M13" s="550" t="s">
        <v>220</v>
      </c>
      <c r="N13" s="551"/>
      <c r="O13" s="551"/>
      <c r="P13" s="551"/>
      <c r="Q13" s="552"/>
      <c r="R13" s="553">
        <v>28304</v>
      </c>
      <c r="S13" s="554"/>
      <c r="T13" s="554"/>
      <c r="U13" s="554"/>
      <c r="V13" s="555"/>
      <c r="W13" s="438" t="s">
        <v>223</v>
      </c>
      <c r="X13" s="380"/>
      <c r="Y13" s="380"/>
      <c r="Z13" s="380"/>
      <c r="AA13" s="380"/>
      <c r="AB13" s="381"/>
      <c r="AC13" s="490">
        <v>969</v>
      </c>
      <c r="AD13" s="491"/>
      <c r="AE13" s="491"/>
      <c r="AF13" s="491"/>
      <c r="AG13" s="492"/>
      <c r="AH13" s="490">
        <v>1036</v>
      </c>
      <c r="AI13" s="491"/>
      <c r="AJ13" s="491"/>
      <c r="AK13" s="491"/>
      <c r="AL13" s="493"/>
      <c r="AM13" s="527" t="s">
        <v>224</v>
      </c>
      <c r="AN13" s="488"/>
      <c r="AO13" s="488"/>
      <c r="AP13" s="488"/>
      <c r="AQ13" s="488"/>
      <c r="AR13" s="488"/>
      <c r="AS13" s="488"/>
      <c r="AT13" s="489"/>
      <c r="AU13" s="528" t="s">
        <v>226</v>
      </c>
      <c r="AV13" s="529"/>
      <c r="AW13" s="529"/>
      <c r="AX13" s="529"/>
      <c r="AY13" s="494" t="s">
        <v>228</v>
      </c>
      <c r="AZ13" s="495"/>
      <c r="BA13" s="495"/>
      <c r="BB13" s="495"/>
      <c r="BC13" s="495"/>
      <c r="BD13" s="495"/>
      <c r="BE13" s="495"/>
      <c r="BF13" s="495"/>
      <c r="BG13" s="495"/>
      <c r="BH13" s="495"/>
      <c r="BI13" s="495"/>
      <c r="BJ13" s="495"/>
      <c r="BK13" s="495"/>
      <c r="BL13" s="495"/>
      <c r="BM13" s="496"/>
      <c r="BN13" s="497">
        <v>-166476</v>
      </c>
      <c r="BO13" s="498"/>
      <c r="BP13" s="498"/>
      <c r="BQ13" s="498"/>
      <c r="BR13" s="498"/>
      <c r="BS13" s="498"/>
      <c r="BT13" s="498"/>
      <c r="BU13" s="499"/>
      <c r="BV13" s="497">
        <v>-165783</v>
      </c>
      <c r="BW13" s="498"/>
      <c r="BX13" s="498"/>
      <c r="BY13" s="498"/>
      <c r="BZ13" s="498"/>
      <c r="CA13" s="498"/>
      <c r="CB13" s="498"/>
      <c r="CC13" s="499"/>
      <c r="CD13" s="508" t="s">
        <v>230</v>
      </c>
      <c r="CE13" s="509"/>
      <c r="CF13" s="509"/>
      <c r="CG13" s="509"/>
      <c r="CH13" s="509"/>
      <c r="CI13" s="509"/>
      <c r="CJ13" s="509"/>
      <c r="CK13" s="509"/>
      <c r="CL13" s="509"/>
      <c r="CM13" s="509"/>
      <c r="CN13" s="509"/>
      <c r="CO13" s="509"/>
      <c r="CP13" s="509"/>
      <c r="CQ13" s="509"/>
      <c r="CR13" s="509"/>
      <c r="CS13" s="510"/>
      <c r="CT13" s="363">
        <v>8.6999999999999993</v>
      </c>
      <c r="CU13" s="364"/>
      <c r="CV13" s="364"/>
      <c r="CW13" s="364"/>
      <c r="CX13" s="364"/>
      <c r="CY13" s="364"/>
      <c r="CZ13" s="364"/>
      <c r="DA13" s="365"/>
      <c r="DB13" s="363">
        <v>9.1999999999999993</v>
      </c>
      <c r="DC13" s="364"/>
      <c r="DD13" s="364"/>
      <c r="DE13" s="364"/>
      <c r="DF13" s="364"/>
      <c r="DG13" s="364"/>
      <c r="DH13" s="364"/>
      <c r="DI13" s="365"/>
    </row>
    <row r="14" spans="1:119" ht="18.75" customHeight="1" x14ac:dyDescent="0.15">
      <c r="A14" s="2"/>
      <c r="B14" s="454"/>
      <c r="C14" s="455"/>
      <c r="D14" s="455"/>
      <c r="E14" s="455"/>
      <c r="F14" s="455"/>
      <c r="G14" s="455"/>
      <c r="H14" s="455"/>
      <c r="I14" s="455"/>
      <c r="J14" s="455"/>
      <c r="K14" s="456"/>
      <c r="L14" s="540" t="s">
        <v>231</v>
      </c>
      <c r="M14" s="559"/>
      <c r="N14" s="559"/>
      <c r="O14" s="559"/>
      <c r="P14" s="559"/>
      <c r="Q14" s="560"/>
      <c r="R14" s="553">
        <v>28456</v>
      </c>
      <c r="S14" s="554"/>
      <c r="T14" s="554"/>
      <c r="U14" s="554"/>
      <c r="V14" s="555"/>
      <c r="W14" s="426"/>
      <c r="X14" s="383"/>
      <c r="Y14" s="383"/>
      <c r="Z14" s="383"/>
      <c r="AA14" s="383"/>
      <c r="AB14" s="384"/>
      <c r="AC14" s="543">
        <v>7.3</v>
      </c>
      <c r="AD14" s="544"/>
      <c r="AE14" s="544"/>
      <c r="AF14" s="544"/>
      <c r="AG14" s="545"/>
      <c r="AH14" s="543">
        <v>8</v>
      </c>
      <c r="AI14" s="544"/>
      <c r="AJ14" s="544"/>
      <c r="AK14" s="544"/>
      <c r="AL14" s="546"/>
      <c r="AM14" s="527"/>
      <c r="AN14" s="488"/>
      <c r="AO14" s="488"/>
      <c r="AP14" s="488"/>
      <c r="AQ14" s="488"/>
      <c r="AR14" s="488"/>
      <c r="AS14" s="488"/>
      <c r="AT14" s="489"/>
      <c r="AU14" s="528"/>
      <c r="AV14" s="529"/>
      <c r="AW14" s="529"/>
      <c r="AX14" s="529"/>
      <c r="AY14" s="494"/>
      <c r="AZ14" s="495"/>
      <c r="BA14" s="495"/>
      <c r="BB14" s="495"/>
      <c r="BC14" s="495"/>
      <c r="BD14" s="495"/>
      <c r="BE14" s="495"/>
      <c r="BF14" s="495"/>
      <c r="BG14" s="495"/>
      <c r="BH14" s="495"/>
      <c r="BI14" s="495"/>
      <c r="BJ14" s="495"/>
      <c r="BK14" s="495"/>
      <c r="BL14" s="495"/>
      <c r="BM14" s="496"/>
      <c r="BN14" s="497"/>
      <c r="BO14" s="498"/>
      <c r="BP14" s="498"/>
      <c r="BQ14" s="498"/>
      <c r="BR14" s="498"/>
      <c r="BS14" s="498"/>
      <c r="BT14" s="498"/>
      <c r="BU14" s="499"/>
      <c r="BV14" s="497"/>
      <c r="BW14" s="498"/>
      <c r="BX14" s="498"/>
      <c r="BY14" s="498"/>
      <c r="BZ14" s="498"/>
      <c r="CA14" s="498"/>
      <c r="CB14" s="498"/>
      <c r="CC14" s="499"/>
      <c r="CD14" s="503" t="s">
        <v>233</v>
      </c>
      <c r="CE14" s="504"/>
      <c r="CF14" s="504"/>
      <c r="CG14" s="504"/>
      <c r="CH14" s="504"/>
      <c r="CI14" s="504"/>
      <c r="CJ14" s="504"/>
      <c r="CK14" s="504"/>
      <c r="CL14" s="504"/>
      <c r="CM14" s="504"/>
      <c r="CN14" s="504"/>
      <c r="CO14" s="504"/>
      <c r="CP14" s="504"/>
      <c r="CQ14" s="504"/>
      <c r="CR14" s="504"/>
      <c r="CS14" s="505"/>
      <c r="CT14" s="547">
        <v>64.2</v>
      </c>
      <c r="CU14" s="548"/>
      <c r="CV14" s="548"/>
      <c r="CW14" s="548"/>
      <c r="CX14" s="548"/>
      <c r="CY14" s="548"/>
      <c r="CZ14" s="548"/>
      <c r="DA14" s="549"/>
      <c r="DB14" s="547">
        <v>62.6</v>
      </c>
      <c r="DC14" s="548"/>
      <c r="DD14" s="548"/>
      <c r="DE14" s="548"/>
      <c r="DF14" s="548"/>
      <c r="DG14" s="548"/>
      <c r="DH14" s="548"/>
      <c r="DI14" s="549"/>
    </row>
    <row r="15" spans="1:119" ht="18.75" customHeight="1" x14ac:dyDescent="0.15">
      <c r="A15" s="2"/>
      <c r="B15" s="454"/>
      <c r="C15" s="455"/>
      <c r="D15" s="455"/>
      <c r="E15" s="455"/>
      <c r="F15" s="455"/>
      <c r="G15" s="455"/>
      <c r="H15" s="455"/>
      <c r="I15" s="455"/>
      <c r="J15" s="455"/>
      <c r="K15" s="456"/>
      <c r="L15" s="16"/>
      <c r="M15" s="550" t="s">
        <v>220</v>
      </c>
      <c r="N15" s="551"/>
      <c r="O15" s="551"/>
      <c r="P15" s="551"/>
      <c r="Q15" s="552"/>
      <c r="R15" s="553">
        <v>28337</v>
      </c>
      <c r="S15" s="554"/>
      <c r="T15" s="554"/>
      <c r="U15" s="554"/>
      <c r="V15" s="555"/>
      <c r="W15" s="438" t="s">
        <v>7</v>
      </c>
      <c r="X15" s="380"/>
      <c r="Y15" s="380"/>
      <c r="Z15" s="380"/>
      <c r="AA15" s="380"/>
      <c r="AB15" s="381"/>
      <c r="AC15" s="490">
        <v>3214</v>
      </c>
      <c r="AD15" s="491"/>
      <c r="AE15" s="491"/>
      <c r="AF15" s="491"/>
      <c r="AG15" s="492"/>
      <c r="AH15" s="490">
        <v>3471</v>
      </c>
      <c r="AI15" s="491"/>
      <c r="AJ15" s="491"/>
      <c r="AK15" s="491"/>
      <c r="AL15" s="493"/>
      <c r="AM15" s="527"/>
      <c r="AN15" s="488"/>
      <c r="AO15" s="488"/>
      <c r="AP15" s="488"/>
      <c r="AQ15" s="488"/>
      <c r="AR15" s="488"/>
      <c r="AS15" s="488"/>
      <c r="AT15" s="489"/>
      <c r="AU15" s="528"/>
      <c r="AV15" s="529"/>
      <c r="AW15" s="529"/>
      <c r="AX15" s="529"/>
      <c r="AY15" s="500" t="s">
        <v>197</v>
      </c>
      <c r="AZ15" s="501"/>
      <c r="BA15" s="501"/>
      <c r="BB15" s="501"/>
      <c r="BC15" s="501"/>
      <c r="BD15" s="501"/>
      <c r="BE15" s="501"/>
      <c r="BF15" s="501"/>
      <c r="BG15" s="501"/>
      <c r="BH15" s="501"/>
      <c r="BI15" s="501"/>
      <c r="BJ15" s="501"/>
      <c r="BK15" s="501"/>
      <c r="BL15" s="501"/>
      <c r="BM15" s="502"/>
      <c r="BN15" s="484">
        <v>2903484</v>
      </c>
      <c r="BO15" s="485"/>
      <c r="BP15" s="485"/>
      <c r="BQ15" s="485"/>
      <c r="BR15" s="485"/>
      <c r="BS15" s="485"/>
      <c r="BT15" s="485"/>
      <c r="BU15" s="486"/>
      <c r="BV15" s="484">
        <v>2844331</v>
      </c>
      <c r="BW15" s="485"/>
      <c r="BX15" s="485"/>
      <c r="BY15" s="485"/>
      <c r="BZ15" s="485"/>
      <c r="CA15" s="485"/>
      <c r="CB15" s="485"/>
      <c r="CC15" s="486"/>
      <c r="CD15" s="556" t="s">
        <v>222</v>
      </c>
      <c r="CE15" s="557"/>
      <c r="CF15" s="557"/>
      <c r="CG15" s="557"/>
      <c r="CH15" s="557"/>
      <c r="CI15" s="557"/>
      <c r="CJ15" s="557"/>
      <c r="CK15" s="557"/>
      <c r="CL15" s="557"/>
      <c r="CM15" s="557"/>
      <c r="CN15" s="557"/>
      <c r="CO15" s="557"/>
      <c r="CP15" s="557"/>
      <c r="CQ15" s="557"/>
      <c r="CR15" s="557"/>
      <c r="CS15" s="558"/>
      <c r="CT15" s="31"/>
      <c r="CU15" s="34"/>
      <c r="CV15" s="34"/>
      <c r="CW15" s="34"/>
      <c r="CX15" s="34"/>
      <c r="CY15" s="34"/>
      <c r="CZ15" s="34"/>
      <c r="DA15" s="37"/>
      <c r="DB15" s="31"/>
      <c r="DC15" s="34"/>
      <c r="DD15" s="34"/>
      <c r="DE15" s="34"/>
      <c r="DF15" s="34"/>
      <c r="DG15" s="34"/>
      <c r="DH15" s="34"/>
      <c r="DI15" s="37"/>
    </row>
    <row r="16" spans="1:119" ht="18.75" customHeight="1" x14ac:dyDescent="0.15">
      <c r="A16" s="2"/>
      <c r="B16" s="454"/>
      <c r="C16" s="455"/>
      <c r="D16" s="455"/>
      <c r="E16" s="455"/>
      <c r="F16" s="455"/>
      <c r="G16" s="455"/>
      <c r="H16" s="455"/>
      <c r="I16" s="455"/>
      <c r="J16" s="455"/>
      <c r="K16" s="456"/>
      <c r="L16" s="540" t="s">
        <v>47</v>
      </c>
      <c r="M16" s="541"/>
      <c r="N16" s="541"/>
      <c r="O16" s="541"/>
      <c r="P16" s="541"/>
      <c r="Q16" s="542"/>
      <c r="R16" s="537" t="s">
        <v>236</v>
      </c>
      <c r="S16" s="538"/>
      <c r="T16" s="538"/>
      <c r="U16" s="538"/>
      <c r="V16" s="539"/>
      <c r="W16" s="426"/>
      <c r="X16" s="383"/>
      <c r="Y16" s="383"/>
      <c r="Z16" s="383"/>
      <c r="AA16" s="383"/>
      <c r="AB16" s="384"/>
      <c r="AC16" s="543">
        <v>24.2</v>
      </c>
      <c r="AD16" s="544"/>
      <c r="AE16" s="544"/>
      <c r="AF16" s="544"/>
      <c r="AG16" s="545"/>
      <c r="AH16" s="543">
        <v>26.9</v>
      </c>
      <c r="AI16" s="544"/>
      <c r="AJ16" s="544"/>
      <c r="AK16" s="544"/>
      <c r="AL16" s="546"/>
      <c r="AM16" s="527"/>
      <c r="AN16" s="488"/>
      <c r="AO16" s="488"/>
      <c r="AP16" s="488"/>
      <c r="AQ16" s="488"/>
      <c r="AR16" s="488"/>
      <c r="AS16" s="488"/>
      <c r="AT16" s="489"/>
      <c r="AU16" s="528"/>
      <c r="AV16" s="529"/>
      <c r="AW16" s="529"/>
      <c r="AX16" s="529"/>
      <c r="AY16" s="494" t="s">
        <v>105</v>
      </c>
      <c r="AZ16" s="495"/>
      <c r="BA16" s="495"/>
      <c r="BB16" s="495"/>
      <c r="BC16" s="495"/>
      <c r="BD16" s="495"/>
      <c r="BE16" s="495"/>
      <c r="BF16" s="495"/>
      <c r="BG16" s="495"/>
      <c r="BH16" s="495"/>
      <c r="BI16" s="495"/>
      <c r="BJ16" s="495"/>
      <c r="BK16" s="495"/>
      <c r="BL16" s="495"/>
      <c r="BM16" s="496"/>
      <c r="BN16" s="497">
        <v>5043610</v>
      </c>
      <c r="BO16" s="498"/>
      <c r="BP16" s="498"/>
      <c r="BQ16" s="498"/>
      <c r="BR16" s="498"/>
      <c r="BS16" s="498"/>
      <c r="BT16" s="498"/>
      <c r="BU16" s="499"/>
      <c r="BV16" s="497">
        <v>4950152</v>
      </c>
      <c r="BW16" s="498"/>
      <c r="BX16" s="498"/>
      <c r="BY16" s="498"/>
      <c r="BZ16" s="498"/>
      <c r="CA16" s="498"/>
      <c r="CB16" s="498"/>
      <c r="CC16" s="499"/>
      <c r="CD16" s="24"/>
      <c r="CE16" s="361"/>
      <c r="CF16" s="361"/>
      <c r="CG16" s="361"/>
      <c r="CH16" s="361"/>
      <c r="CI16" s="361"/>
      <c r="CJ16" s="361"/>
      <c r="CK16" s="361"/>
      <c r="CL16" s="361"/>
      <c r="CM16" s="361"/>
      <c r="CN16" s="361"/>
      <c r="CO16" s="361"/>
      <c r="CP16" s="361"/>
      <c r="CQ16" s="361"/>
      <c r="CR16" s="361"/>
      <c r="CS16" s="362"/>
      <c r="CT16" s="363"/>
      <c r="CU16" s="364"/>
      <c r="CV16" s="364"/>
      <c r="CW16" s="364"/>
      <c r="CX16" s="364"/>
      <c r="CY16" s="364"/>
      <c r="CZ16" s="364"/>
      <c r="DA16" s="365"/>
      <c r="DB16" s="363"/>
      <c r="DC16" s="364"/>
      <c r="DD16" s="364"/>
      <c r="DE16" s="364"/>
      <c r="DF16" s="364"/>
      <c r="DG16" s="364"/>
      <c r="DH16" s="364"/>
      <c r="DI16" s="365"/>
    </row>
    <row r="17" spans="1:113" ht="18.75" customHeight="1" x14ac:dyDescent="0.15">
      <c r="A17" s="2"/>
      <c r="B17" s="457"/>
      <c r="C17" s="458"/>
      <c r="D17" s="458"/>
      <c r="E17" s="458"/>
      <c r="F17" s="458"/>
      <c r="G17" s="458"/>
      <c r="H17" s="458"/>
      <c r="I17" s="458"/>
      <c r="J17" s="458"/>
      <c r="K17" s="459"/>
      <c r="L17" s="17"/>
      <c r="M17" s="534" t="s">
        <v>99</v>
      </c>
      <c r="N17" s="535"/>
      <c r="O17" s="535"/>
      <c r="P17" s="535"/>
      <c r="Q17" s="536"/>
      <c r="R17" s="537" t="s">
        <v>238</v>
      </c>
      <c r="S17" s="538"/>
      <c r="T17" s="538"/>
      <c r="U17" s="538"/>
      <c r="V17" s="539"/>
      <c r="W17" s="438" t="s">
        <v>91</v>
      </c>
      <c r="X17" s="380"/>
      <c r="Y17" s="380"/>
      <c r="Z17" s="380"/>
      <c r="AA17" s="380"/>
      <c r="AB17" s="381"/>
      <c r="AC17" s="490">
        <v>9105</v>
      </c>
      <c r="AD17" s="491"/>
      <c r="AE17" s="491"/>
      <c r="AF17" s="491"/>
      <c r="AG17" s="492"/>
      <c r="AH17" s="490">
        <v>8417</v>
      </c>
      <c r="AI17" s="491"/>
      <c r="AJ17" s="491"/>
      <c r="AK17" s="491"/>
      <c r="AL17" s="493"/>
      <c r="AM17" s="527"/>
      <c r="AN17" s="488"/>
      <c r="AO17" s="488"/>
      <c r="AP17" s="488"/>
      <c r="AQ17" s="488"/>
      <c r="AR17" s="488"/>
      <c r="AS17" s="488"/>
      <c r="AT17" s="489"/>
      <c r="AU17" s="528"/>
      <c r="AV17" s="529"/>
      <c r="AW17" s="529"/>
      <c r="AX17" s="529"/>
      <c r="AY17" s="494" t="s">
        <v>240</v>
      </c>
      <c r="AZ17" s="495"/>
      <c r="BA17" s="495"/>
      <c r="BB17" s="495"/>
      <c r="BC17" s="495"/>
      <c r="BD17" s="495"/>
      <c r="BE17" s="495"/>
      <c r="BF17" s="495"/>
      <c r="BG17" s="495"/>
      <c r="BH17" s="495"/>
      <c r="BI17" s="495"/>
      <c r="BJ17" s="495"/>
      <c r="BK17" s="495"/>
      <c r="BL17" s="495"/>
      <c r="BM17" s="496"/>
      <c r="BN17" s="497">
        <v>3692558</v>
      </c>
      <c r="BO17" s="498"/>
      <c r="BP17" s="498"/>
      <c r="BQ17" s="498"/>
      <c r="BR17" s="498"/>
      <c r="BS17" s="498"/>
      <c r="BT17" s="498"/>
      <c r="BU17" s="499"/>
      <c r="BV17" s="497">
        <v>3608901</v>
      </c>
      <c r="BW17" s="498"/>
      <c r="BX17" s="498"/>
      <c r="BY17" s="498"/>
      <c r="BZ17" s="498"/>
      <c r="CA17" s="498"/>
      <c r="CB17" s="498"/>
      <c r="CC17" s="499"/>
      <c r="CD17" s="24"/>
      <c r="CE17" s="361"/>
      <c r="CF17" s="361"/>
      <c r="CG17" s="361"/>
      <c r="CH17" s="361"/>
      <c r="CI17" s="361"/>
      <c r="CJ17" s="361"/>
      <c r="CK17" s="361"/>
      <c r="CL17" s="361"/>
      <c r="CM17" s="361"/>
      <c r="CN17" s="361"/>
      <c r="CO17" s="361"/>
      <c r="CP17" s="361"/>
      <c r="CQ17" s="361"/>
      <c r="CR17" s="361"/>
      <c r="CS17" s="362"/>
      <c r="CT17" s="363"/>
      <c r="CU17" s="364"/>
      <c r="CV17" s="364"/>
      <c r="CW17" s="364"/>
      <c r="CX17" s="364"/>
      <c r="CY17" s="364"/>
      <c r="CZ17" s="364"/>
      <c r="DA17" s="365"/>
      <c r="DB17" s="363"/>
      <c r="DC17" s="364"/>
      <c r="DD17" s="364"/>
      <c r="DE17" s="364"/>
      <c r="DF17" s="364"/>
      <c r="DG17" s="364"/>
      <c r="DH17" s="364"/>
      <c r="DI17" s="365"/>
    </row>
    <row r="18" spans="1:113" ht="18.75" customHeight="1" x14ac:dyDescent="0.15">
      <c r="A18" s="2"/>
      <c r="B18" s="514" t="s">
        <v>241</v>
      </c>
      <c r="C18" s="450"/>
      <c r="D18" s="450"/>
      <c r="E18" s="515"/>
      <c r="F18" s="515"/>
      <c r="G18" s="515"/>
      <c r="H18" s="515"/>
      <c r="I18" s="515"/>
      <c r="J18" s="515"/>
      <c r="K18" s="515"/>
      <c r="L18" s="530">
        <v>73.319999999999993</v>
      </c>
      <c r="M18" s="530"/>
      <c r="N18" s="530"/>
      <c r="O18" s="530"/>
      <c r="P18" s="530"/>
      <c r="Q18" s="530"/>
      <c r="R18" s="531"/>
      <c r="S18" s="531"/>
      <c r="T18" s="531"/>
      <c r="U18" s="531"/>
      <c r="V18" s="532"/>
      <c r="W18" s="377"/>
      <c r="X18" s="378"/>
      <c r="Y18" s="378"/>
      <c r="Z18" s="378"/>
      <c r="AA18" s="378"/>
      <c r="AB18" s="433"/>
      <c r="AC18" s="470">
        <v>68.5</v>
      </c>
      <c r="AD18" s="471"/>
      <c r="AE18" s="471"/>
      <c r="AF18" s="471"/>
      <c r="AG18" s="533"/>
      <c r="AH18" s="470">
        <v>65.099999999999994</v>
      </c>
      <c r="AI18" s="471"/>
      <c r="AJ18" s="471"/>
      <c r="AK18" s="471"/>
      <c r="AL18" s="472"/>
      <c r="AM18" s="527"/>
      <c r="AN18" s="488"/>
      <c r="AO18" s="488"/>
      <c r="AP18" s="488"/>
      <c r="AQ18" s="488"/>
      <c r="AR18" s="488"/>
      <c r="AS18" s="488"/>
      <c r="AT18" s="489"/>
      <c r="AU18" s="528"/>
      <c r="AV18" s="529"/>
      <c r="AW18" s="529"/>
      <c r="AX18" s="529"/>
      <c r="AY18" s="494" t="s">
        <v>243</v>
      </c>
      <c r="AZ18" s="495"/>
      <c r="BA18" s="495"/>
      <c r="BB18" s="495"/>
      <c r="BC18" s="495"/>
      <c r="BD18" s="495"/>
      <c r="BE18" s="495"/>
      <c r="BF18" s="495"/>
      <c r="BG18" s="495"/>
      <c r="BH18" s="495"/>
      <c r="BI18" s="495"/>
      <c r="BJ18" s="495"/>
      <c r="BK18" s="495"/>
      <c r="BL18" s="495"/>
      <c r="BM18" s="496"/>
      <c r="BN18" s="497">
        <v>6031262</v>
      </c>
      <c r="BO18" s="498"/>
      <c r="BP18" s="498"/>
      <c r="BQ18" s="498"/>
      <c r="BR18" s="498"/>
      <c r="BS18" s="498"/>
      <c r="BT18" s="498"/>
      <c r="BU18" s="499"/>
      <c r="BV18" s="497">
        <v>6070547</v>
      </c>
      <c r="BW18" s="498"/>
      <c r="BX18" s="498"/>
      <c r="BY18" s="498"/>
      <c r="BZ18" s="498"/>
      <c r="CA18" s="498"/>
      <c r="CB18" s="498"/>
      <c r="CC18" s="499"/>
      <c r="CD18" s="24"/>
      <c r="CE18" s="361"/>
      <c r="CF18" s="361"/>
      <c r="CG18" s="361"/>
      <c r="CH18" s="361"/>
      <c r="CI18" s="361"/>
      <c r="CJ18" s="361"/>
      <c r="CK18" s="361"/>
      <c r="CL18" s="361"/>
      <c r="CM18" s="361"/>
      <c r="CN18" s="361"/>
      <c r="CO18" s="361"/>
      <c r="CP18" s="361"/>
      <c r="CQ18" s="361"/>
      <c r="CR18" s="361"/>
      <c r="CS18" s="362"/>
      <c r="CT18" s="363"/>
      <c r="CU18" s="364"/>
      <c r="CV18" s="364"/>
      <c r="CW18" s="364"/>
      <c r="CX18" s="364"/>
      <c r="CY18" s="364"/>
      <c r="CZ18" s="364"/>
      <c r="DA18" s="365"/>
      <c r="DB18" s="363"/>
      <c r="DC18" s="364"/>
      <c r="DD18" s="364"/>
      <c r="DE18" s="364"/>
      <c r="DF18" s="364"/>
      <c r="DG18" s="364"/>
      <c r="DH18" s="364"/>
      <c r="DI18" s="365"/>
    </row>
    <row r="19" spans="1:113" ht="18.75" customHeight="1" x14ac:dyDescent="0.15">
      <c r="A19" s="2"/>
      <c r="B19" s="514" t="s">
        <v>60</v>
      </c>
      <c r="C19" s="450"/>
      <c r="D19" s="450"/>
      <c r="E19" s="515"/>
      <c r="F19" s="515"/>
      <c r="G19" s="515"/>
      <c r="H19" s="515"/>
      <c r="I19" s="515"/>
      <c r="J19" s="515"/>
      <c r="K19" s="515"/>
      <c r="L19" s="516">
        <v>383</v>
      </c>
      <c r="M19" s="516"/>
      <c r="N19" s="516"/>
      <c r="O19" s="516"/>
      <c r="P19" s="516"/>
      <c r="Q19" s="516"/>
      <c r="R19" s="517"/>
      <c r="S19" s="517"/>
      <c r="T19" s="517"/>
      <c r="U19" s="517"/>
      <c r="V19" s="518"/>
      <c r="W19" s="375"/>
      <c r="X19" s="376"/>
      <c r="Y19" s="376"/>
      <c r="Z19" s="376"/>
      <c r="AA19" s="376"/>
      <c r="AB19" s="376"/>
      <c r="AC19" s="525"/>
      <c r="AD19" s="525"/>
      <c r="AE19" s="525"/>
      <c r="AF19" s="525"/>
      <c r="AG19" s="525"/>
      <c r="AH19" s="525"/>
      <c r="AI19" s="525"/>
      <c r="AJ19" s="525"/>
      <c r="AK19" s="525"/>
      <c r="AL19" s="526"/>
      <c r="AM19" s="527"/>
      <c r="AN19" s="488"/>
      <c r="AO19" s="488"/>
      <c r="AP19" s="488"/>
      <c r="AQ19" s="488"/>
      <c r="AR19" s="488"/>
      <c r="AS19" s="488"/>
      <c r="AT19" s="489"/>
      <c r="AU19" s="528"/>
      <c r="AV19" s="529"/>
      <c r="AW19" s="529"/>
      <c r="AX19" s="529"/>
      <c r="AY19" s="494" t="s">
        <v>245</v>
      </c>
      <c r="AZ19" s="495"/>
      <c r="BA19" s="495"/>
      <c r="BB19" s="495"/>
      <c r="BC19" s="495"/>
      <c r="BD19" s="495"/>
      <c r="BE19" s="495"/>
      <c r="BF19" s="495"/>
      <c r="BG19" s="495"/>
      <c r="BH19" s="495"/>
      <c r="BI19" s="495"/>
      <c r="BJ19" s="495"/>
      <c r="BK19" s="495"/>
      <c r="BL19" s="495"/>
      <c r="BM19" s="496"/>
      <c r="BN19" s="497">
        <v>6820974</v>
      </c>
      <c r="BO19" s="498"/>
      <c r="BP19" s="498"/>
      <c r="BQ19" s="498"/>
      <c r="BR19" s="498"/>
      <c r="BS19" s="498"/>
      <c r="BT19" s="498"/>
      <c r="BU19" s="499"/>
      <c r="BV19" s="497">
        <v>6747504</v>
      </c>
      <c r="BW19" s="498"/>
      <c r="BX19" s="498"/>
      <c r="BY19" s="498"/>
      <c r="BZ19" s="498"/>
      <c r="CA19" s="498"/>
      <c r="CB19" s="498"/>
      <c r="CC19" s="499"/>
      <c r="CD19" s="24"/>
      <c r="CE19" s="361"/>
      <c r="CF19" s="361"/>
      <c r="CG19" s="361"/>
      <c r="CH19" s="361"/>
      <c r="CI19" s="361"/>
      <c r="CJ19" s="361"/>
      <c r="CK19" s="361"/>
      <c r="CL19" s="361"/>
      <c r="CM19" s="361"/>
      <c r="CN19" s="361"/>
      <c r="CO19" s="361"/>
      <c r="CP19" s="361"/>
      <c r="CQ19" s="361"/>
      <c r="CR19" s="361"/>
      <c r="CS19" s="362"/>
      <c r="CT19" s="363"/>
      <c r="CU19" s="364"/>
      <c r="CV19" s="364"/>
      <c r="CW19" s="364"/>
      <c r="CX19" s="364"/>
      <c r="CY19" s="364"/>
      <c r="CZ19" s="364"/>
      <c r="DA19" s="365"/>
      <c r="DB19" s="363"/>
      <c r="DC19" s="364"/>
      <c r="DD19" s="364"/>
      <c r="DE19" s="364"/>
      <c r="DF19" s="364"/>
      <c r="DG19" s="364"/>
      <c r="DH19" s="364"/>
      <c r="DI19" s="365"/>
    </row>
    <row r="20" spans="1:113" ht="18.75" customHeight="1" x14ac:dyDescent="0.15">
      <c r="A20" s="2"/>
      <c r="B20" s="514" t="s">
        <v>248</v>
      </c>
      <c r="C20" s="450"/>
      <c r="D20" s="450"/>
      <c r="E20" s="515"/>
      <c r="F20" s="515"/>
      <c r="G20" s="515"/>
      <c r="H20" s="515"/>
      <c r="I20" s="515"/>
      <c r="J20" s="515"/>
      <c r="K20" s="515"/>
      <c r="L20" s="516">
        <v>10855</v>
      </c>
      <c r="M20" s="516"/>
      <c r="N20" s="516"/>
      <c r="O20" s="516"/>
      <c r="P20" s="516"/>
      <c r="Q20" s="516"/>
      <c r="R20" s="517"/>
      <c r="S20" s="517"/>
      <c r="T20" s="517"/>
      <c r="U20" s="517"/>
      <c r="V20" s="518"/>
      <c r="W20" s="377"/>
      <c r="X20" s="378"/>
      <c r="Y20" s="378"/>
      <c r="Z20" s="378"/>
      <c r="AA20" s="378"/>
      <c r="AB20" s="378"/>
      <c r="AC20" s="519"/>
      <c r="AD20" s="519"/>
      <c r="AE20" s="519"/>
      <c r="AF20" s="519"/>
      <c r="AG20" s="519"/>
      <c r="AH20" s="519"/>
      <c r="AI20" s="519"/>
      <c r="AJ20" s="519"/>
      <c r="AK20" s="519"/>
      <c r="AL20" s="520"/>
      <c r="AM20" s="521"/>
      <c r="AN20" s="462"/>
      <c r="AO20" s="462"/>
      <c r="AP20" s="462"/>
      <c r="AQ20" s="462"/>
      <c r="AR20" s="462"/>
      <c r="AS20" s="462"/>
      <c r="AT20" s="463"/>
      <c r="AU20" s="522"/>
      <c r="AV20" s="523"/>
      <c r="AW20" s="523"/>
      <c r="AX20" s="524"/>
      <c r="AY20" s="494"/>
      <c r="AZ20" s="495"/>
      <c r="BA20" s="495"/>
      <c r="BB20" s="495"/>
      <c r="BC20" s="495"/>
      <c r="BD20" s="495"/>
      <c r="BE20" s="495"/>
      <c r="BF20" s="495"/>
      <c r="BG20" s="495"/>
      <c r="BH20" s="495"/>
      <c r="BI20" s="495"/>
      <c r="BJ20" s="495"/>
      <c r="BK20" s="495"/>
      <c r="BL20" s="495"/>
      <c r="BM20" s="496"/>
      <c r="BN20" s="497"/>
      <c r="BO20" s="498"/>
      <c r="BP20" s="498"/>
      <c r="BQ20" s="498"/>
      <c r="BR20" s="498"/>
      <c r="BS20" s="498"/>
      <c r="BT20" s="498"/>
      <c r="BU20" s="499"/>
      <c r="BV20" s="497"/>
      <c r="BW20" s="498"/>
      <c r="BX20" s="498"/>
      <c r="BY20" s="498"/>
      <c r="BZ20" s="498"/>
      <c r="CA20" s="498"/>
      <c r="CB20" s="498"/>
      <c r="CC20" s="499"/>
      <c r="CD20" s="24"/>
      <c r="CE20" s="361"/>
      <c r="CF20" s="361"/>
      <c r="CG20" s="361"/>
      <c r="CH20" s="361"/>
      <c r="CI20" s="361"/>
      <c r="CJ20" s="361"/>
      <c r="CK20" s="361"/>
      <c r="CL20" s="361"/>
      <c r="CM20" s="361"/>
      <c r="CN20" s="361"/>
      <c r="CO20" s="361"/>
      <c r="CP20" s="361"/>
      <c r="CQ20" s="361"/>
      <c r="CR20" s="361"/>
      <c r="CS20" s="362"/>
      <c r="CT20" s="363"/>
      <c r="CU20" s="364"/>
      <c r="CV20" s="364"/>
      <c r="CW20" s="364"/>
      <c r="CX20" s="364"/>
      <c r="CY20" s="364"/>
      <c r="CZ20" s="364"/>
      <c r="DA20" s="365"/>
      <c r="DB20" s="363"/>
      <c r="DC20" s="364"/>
      <c r="DD20" s="364"/>
      <c r="DE20" s="364"/>
      <c r="DF20" s="364"/>
      <c r="DG20" s="364"/>
      <c r="DH20" s="364"/>
      <c r="DI20" s="365"/>
    </row>
    <row r="21" spans="1:113" ht="18.75" customHeight="1" x14ac:dyDescent="0.15">
      <c r="A21" s="2"/>
      <c r="B21" s="511" t="s">
        <v>250</v>
      </c>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494"/>
      <c r="AZ21" s="495"/>
      <c r="BA21" s="495"/>
      <c r="BB21" s="495"/>
      <c r="BC21" s="495"/>
      <c r="BD21" s="495"/>
      <c r="BE21" s="495"/>
      <c r="BF21" s="495"/>
      <c r="BG21" s="495"/>
      <c r="BH21" s="495"/>
      <c r="BI21" s="495"/>
      <c r="BJ21" s="495"/>
      <c r="BK21" s="495"/>
      <c r="BL21" s="495"/>
      <c r="BM21" s="496"/>
      <c r="BN21" s="497"/>
      <c r="BO21" s="498"/>
      <c r="BP21" s="498"/>
      <c r="BQ21" s="498"/>
      <c r="BR21" s="498"/>
      <c r="BS21" s="498"/>
      <c r="BT21" s="498"/>
      <c r="BU21" s="499"/>
      <c r="BV21" s="497"/>
      <c r="BW21" s="498"/>
      <c r="BX21" s="498"/>
      <c r="BY21" s="498"/>
      <c r="BZ21" s="498"/>
      <c r="CA21" s="498"/>
      <c r="CB21" s="498"/>
      <c r="CC21" s="499"/>
      <c r="CD21" s="24"/>
      <c r="CE21" s="361"/>
      <c r="CF21" s="361"/>
      <c r="CG21" s="361"/>
      <c r="CH21" s="361"/>
      <c r="CI21" s="361"/>
      <c r="CJ21" s="361"/>
      <c r="CK21" s="361"/>
      <c r="CL21" s="361"/>
      <c r="CM21" s="361"/>
      <c r="CN21" s="361"/>
      <c r="CO21" s="361"/>
      <c r="CP21" s="361"/>
      <c r="CQ21" s="361"/>
      <c r="CR21" s="361"/>
      <c r="CS21" s="362"/>
      <c r="CT21" s="363"/>
      <c r="CU21" s="364"/>
      <c r="CV21" s="364"/>
      <c r="CW21" s="364"/>
      <c r="CX21" s="364"/>
      <c r="CY21" s="364"/>
      <c r="CZ21" s="364"/>
      <c r="DA21" s="365"/>
      <c r="DB21" s="363"/>
      <c r="DC21" s="364"/>
      <c r="DD21" s="364"/>
      <c r="DE21" s="364"/>
      <c r="DF21" s="364"/>
      <c r="DG21" s="364"/>
      <c r="DH21" s="364"/>
      <c r="DI21" s="365"/>
    </row>
    <row r="22" spans="1:113" ht="18.75" customHeight="1" x14ac:dyDescent="0.15">
      <c r="A22" s="2"/>
      <c r="B22" s="479" t="s">
        <v>252</v>
      </c>
      <c r="C22" s="400"/>
      <c r="D22" s="401"/>
      <c r="E22" s="379" t="s">
        <v>5</v>
      </c>
      <c r="F22" s="380"/>
      <c r="G22" s="380"/>
      <c r="H22" s="380"/>
      <c r="I22" s="380"/>
      <c r="J22" s="380"/>
      <c r="K22" s="381"/>
      <c r="L22" s="379" t="s">
        <v>254</v>
      </c>
      <c r="M22" s="380"/>
      <c r="N22" s="380"/>
      <c r="O22" s="380"/>
      <c r="P22" s="381"/>
      <c r="Q22" s="385" t="s">
        <v>255</v>
      </c>
      <c r="R22" s="386"/>
      <c r="S22" s="386"/>
      <c r="T22" s="386"/>
      <c r="U22" s="386"/>
      <c r="V22" s="387"/>
      <c r="W22" s="399" t="s">
        <v>257</v>
      </c>
      <c r="X22" s="400"/>
      <c r="Y22" s="401"/>
      <c r="Z22" s="379" t="s">
        <v>5</v>
      </c>
      <c r="AA22" s="380"/>
      <c r="AB22" s="380"/>
      <c r="AC22" s="380"/>
      <c r="AD22" s="380"/>
      <c r="AE22" s="380"/>
      <c r="AF22" s="380"/>
      <c r="AG22" s="381"/>
      <c r="AH22" s="391" t="s">
        <v>189</v>
      </c>
      <c r="AI22" s="380"/>
      <c r="AJ22" s="380"/>
      <c r="AK22" s="380"/>
      <c r="AL22" s="381"/>
      <c r="AM22" s="391" t="s">
        <v>258</v>
      </c>
      <c r="AN22" s="392"/>
      <c r="AO22" s="392"/>
      <c r="AP22" s="392"/>
      <c r="AQ22" s="392"/>
      <c r="AR22" s="393"/>
      <c r="AS22" s="385" t="s">
        <v>255</v>
      </c>
      <c r="AT22" s="386"/>
      <c r="AU22" s="386"/>
      <c r="AV22" s="386"/>
      <c r="AW22" s="386"/>
      <c r="AX22" s="397"/>
      <c r="AY22" s="473"/>
      <c r="AZ22" s="474"/>
      <c r="BA22" s="474"/>
      <c r="BB22" s="474"/>
      <c r="BC22" s="474"/>
      <c r="BD22" s="474"/>
      <c r="BE22" s="474"/>
      <c r="BF22" s="474"/>
      <c r="BG22" s="474"/>
      <c r="BH22" s="474"/>
      <c r="BI22" s="474"/>
      <c r="BJ22" s="474"/>
      <c r="BK22" s="474"/>
      <c r="BL22" s="474"/>
      <c r="BM22" s="475"/>
      <c r="BN22" s="476"/>
      <c r="BO22" s="477"/>
      <c r="BP22" s="477"/>
      <c r="BQ22" s="477"/>
      <c r="BR22" s="477"/>
      <c r="BS22" s="477"/>
      <c r="BT22" s="477"/>
      <c r="BU22" s="478"/>
      <c r="BV22" s="476"/>
      <c r="BW22" s="477"/>
      <c r="BX22" s="477"/>
      <c r="BY22" s="477"/>
      <c r="BZ22" s="477"/>
      <c r="CA22" s="477"/>
      <c r="CB22" s="477"/>
      <c r="CC22" s="478"/>
      <c r="CD22" s="24"/>
      <c r="CE22" s="361"/>
      <c r="CF22" s="361"/>
      <c r="CG22" s="361"/>
      <c r="CH22" s="361"/>
      <c r="CI22" s="361"/>
      <c r="CJ22" s="361"/>
      <c r="CK22" s="361"/>
      <c r="CL22" s="361"/>
      <c r="CM22" s="361"/>
      <c r="CN22" s="361"/>
      <c r="CO22" s="361"/>
      <c r="CP22" s="361"/>
      <c r="CQ22" s="361"/>
      <c r="CR22" s="361"/>
      <c r="CS22" s="362"/>
      <c r="CT22" s="363"/>
      <c r="CU22" s="364"/>
      <c r="CV22" s="364"/>
      <c r="CW22" s="364"/>
      <c r="CX22" s="364"/>
      <c r="CY22" s="364"/>
      <c r="CZ22" s="364"/>
      <c r="DA22" s="365"/>
      <c r="DB22" s="363"/>
      <c r="DC22" s="364"/>
      <c r="DD22" s="364"/>
      <c r="DE22" s="364"/>
      <c r="DF22" s="364"/>
      <c r="DG22" s="364"/>
      <c r="DH22" s="364"/>
      <c r="DI22" s="365"/>
    </row>
    <row r="23" spans="1:113" ht="18.75" customHeight="1" x14ac:dyDescent="0.15">
      <c r="A23" s="2"/>
      <c r="B23" s="480"/>
      <c r="C23" s="403"/>
      <c r="D23" s="404"/>
      <c r="E23" s="382"/>
      <c r="F23" s="383"/>
      <c r="G23" s="383"/>
      <c r="H23" s="383"/>
      <c r="I23" s="383"/>
      <c r="J23" s="383"/>
      <c r="K23" s="384"/>
      <c r="L23" s="382"/>
      <c r="M23" s="383"/>
      <c r="N23" s="383"/>
      <c r="O23" s="383"/>
      <c r="P23" s="384"/>
      <c r="Q23" s="388"/>
      <c r="R23" s="389"/>
      <c r="S23" s="389"/>
      <c r="T23" s="389"/>
      <c r="U23" s="389"/>
      <c r="V23" s="390"/>
      <c r="W23" s="402"/>
      <c r="X23" s="403"/>
      <c r="Y23" s="404"/>
      <c r="Z23" s="382"/>
      <c r="AA23" s="383"/>
      <c r="AB23" s="383"/>
      <c r="AC23" s="383"/>
      <c r="AD23" s="383"/>
      <c r="AE23" s="383"/>
      <c r="AF23" s="383"/>
      <c r="AG23" s="384"/>
      <c r="AH23" s="382"/>
      <c r="AI23" s="383"/>
      <c r="AJ23" s="383"/>
      <c r="AK23" s="383"/>
      <c r="AL23" s="384"/>
      <c r="AM23" s="394"/>
      <c r="AN23" s="395"/>
      <c r="AO23" s="395"/>
      <c r="AP23" s="395"/>
      <c r="AQ23" s="395"/>
      <c r="AR23" s="396"/>
      <c r="AS23" s="388"/>
      <c r="AT23" s="389"/>
      <c r="AU23" s="389"/>
      <c r="AV23" s="389"/>
      <c r="AW23" s="389"/>
      <c r="AX23" s="398"/>
      <c r="AY23" s="500" t="s">
        <v>260</v>
      </c>
      <c r="AZ23" s="501"/>
      <c r="BA23" s="501"/>
      <c r="BB23" s="501"/>
      <c r="BC23" s="501"/>
      <c r="BD23" s="501"/>
      <c r="BE23" s="501"/>
      <c r="BF23" s="501"/>
      <c r="BG23" s="501"/>
      <c r="BH23" s="501"/>
      <c r="BI23" s="501"/>
      <c r="BJ23" s="501"/>
      <c r="BK23" s="501"/>
      <c r="BL23" s="501"/>
      <c r="BM23" s="502"/>
      <c r="BN23" s="497">
        <v>10220875</v>
      </c>
      <c r="BO23" s="498"/>
      <c r="BP23" s="498"/>
      <c r="BQ23" s="498"/>
      <c r="BR23" s="498"/>
      <c r="BS23" s="498"/>
      <c r="BT23" s="498"/>
      <c r="BU23" s="499"/>
      <c r="BV23" s="497">
        <v>10303556</v>
      </c>
      <c r="BW23" s="498"/>
      <c r="BX23" s="498"/>
      <c r="BY23" s="498"/>
      <c r="BZ23" s="498"/>
      <c r="CA23" s="498"/>
      <c r="CB23" s="498"/>
      <c r="CC23" s="499"/>
      <c r="CD23" s="24"/>
      <c r="CE23" s="361"/>
      <c r="CF23" s="361"/>
      <c r="CG23" s="361"/>
      <c r="CH23" s="361"/>
      <c r="CI23" s="361"/>
      <c r="CJ23" s="361"/>
      <c r="CK23" s="361"/>
      <c r="CL23" s="361"/>
      <c r="CM23" s="361"/>
      <c r="CN23" s="361"/>
      <c r="CO23" s="361"/>
      <c r="CP23" s="361"/>
      <c r="CQ23" s="361"/>
      <c r="CR23" s="361"/>
      <c r="CS23" s="362"/>
      <c r="CT23" s="363"/>
      <c r="CU23" s="364"/>
      <c r="CV23" s="364"/>
      <c r="CW23" s="364"/>
      <c r="CX23" s="364"/>
      <c r="CY23" s="364"/>
      <c r="CZ23" s="364"/>
      <c r="DA23" s="365"/>
      <c r="DB23" s="363"/>
      <c r="DC23" s="364"/>
      <c r="DD23" s="364"/>
      <c r="DE23" s="364"/>
      <c r="DF23" s="364"/>
      <c r="DG23" s="364"/>
      <c r="DH23" s="364"/>
      <c r="DI23" s="365"/>
    </row>
    <row r="24" spans="1:113" ht="18.75" customHeight="1" x14ac:dyDescent="0.15">
      <c r="A24" s="2"/>
      <c r="B24" s="480"/>
      <c r="C24" s="403"/>
      <c r="D24" s="404"/>
      <c r="E24" s="487" t="s">
        <v>264</v>
      </c>
      <c r="F24" s="488"/>
      <c r="G24" s="488"/>
      <c r="H24" s="488"/>
      <c r="I24" s="488"/>
      <c r="J24" s="488"/>
      <c r="K24" s="489"/>
      <c r="L24" s="490">
        <v>1</v>
      </c>
      <c r="M24" s="491"/>
      <c r="N24" s="491"/>
      <c r="O24" s="491"/>
      <c r="P24" s="492"/>
      <c r="Q24" s="490">
        <v>7800</v>
      </c>
      <c r="R24" s="491"/>
      <c r="S24" s="491"/>
      <c r="T24" s="491"/>
      <c r="U24" s="491"/>
      <c r="V24" s="492"/>
      <c r="W24" s="402"/>
      <c r="X24" s="403"/>
      <c r="Y24" s="404"/>
      <c r="Z24" s="487" t="s">
        <v>266</v>
      </c>
      <c r="AA24" s="488"/>
      <c r="AB24" s="488"/>
      <c r="AC24" s="488"/>
      <c r="AD24" s="488"/>
      <c r="AE24" s="488"/>
      <c r="AF24" s="488"/>
      <c r="AG24" s="489"/>
      <c r="AH24" s="490">
        <v>165</v>
      </c>
      <c r="AI24" s="491"/>
      <c r="AJ24" s="491"/>
      <c r="AK24" s="491"/>
      <c r="AL24" s="492"/>
      <c r="AM24" s="490">
        <v>512490</v>
      </c>
      <c r="AN24" s="491"/>
      <c r="AO24" s="491"/>
      <c r="AP24" s="491"/>
      <c r="AQ24" s="491"/>
      <c r="AR24" s="492"/>
      <c r="AS24" s="490">
        <v>3106</v>
      </c>
      <c r="AT24" s="491"/>
      <c r="AU24" s="491"/>
      <c r="AV24" s="491"/>
      <c r="AW24" s="491"/>
      <c r="AX24" s="493"/>
      <c r="AY24" s="473" t="s">
        <v>267</v>
      </c>
      <c r="AZ24" s="474"/>
      <c r="BA24" s="474"/>
      <c r="BB24" s="474"/>
      <c r="BC24" s="474"/>
      <c r="BD24" s="474"/>
      <c r="BE24" s="474"/>
      <c r="BF24" s="474"/>
      <c r="BG24" s="474"/>
      <c r="BH24" s="474"/>
      <c r="BI24" s="474"/>
      <c r="BJ24" s="474"/>
      <c r="BK24" s="474"/>
      <c r="BL24" s="474"/>
      <c r="BM24" s="475"/>
      <c r="BN24" s="497">
        <v>8853801</v>
      </c>
      <c r="BO24" s="498"/>
      <c r="BP24" s="498"/>
      <c r="BQ24" s="498"/>
      <c r="BR24" s="498"/>
      <c r="BS24" s="498"/>
      <c r="BT24" s="498"/>
      <c r="BU24" s="499"/>
      <c r="BV24" s="497">
        <v>9049577</v>
      </c>
      <c r="BW24" s="498"/>
      <c r="BX24" s="498"/>
      <c r="BY24" s="498"/>
      <c r="BZ24" s="498"/>
      <c r="CA24" s="498"/>
      <c r="CB24" s="498"/>
      <c r="CC24" s="499"/>
      <c r="CD24" s="24"/>
      <c r="CE24" s="361"/>
      <c r="CF24" s="361"/>
      <c r="CG24" s="361"/>
      <c r="CH24" s="361"/>
      <c r="CI24" s="361"/>
      <c r="CJ24" s="361"/>
      <c r="CK24" s="361"/>
      <c r="CL24" s="361"/>
      <c r="CM24" s="361"/>
      <c r="CN24" s="361"/>
      <c r="CO24" s="361"/>
      <c r="CP24" s="361"/>
      <c r="CQ24" s="361"/>
      <c r="CR24" s="361"/>
      <c r="CS24" s="362"/>
      <c r="CT24" s="363"/>
      <c r="CU24" s="364"/>
      <c r="CV24" s="364"/>
      <c r="CW24" s="364"/>
      <c r="CX24" s="364"/>
      <c r="CY24" s="364"/>
      <c r="CZ24" s="364"/>
      <c r="DA24" s="365"/>
      <c r="DB24" s="363"/>
      <c r="DC24" s="364"/>
      <c r="DD24" s="364"/>
      <c r="DE24" s="364"/>
      <c r="DF24" s="364"/>
      <c r="DG24" s="364"/>
      <c r="DH24" s="364"/>
      <c r="DI24" s="365"/>
    </row>
    <row r="25" spans="1:113" ht="18.75" customHeight="1" x14ac:dyDescent="0.15">
      <c r="A25" s="2"/>
      <c r="B25" s="480"/>
      <c r="C25" s="403"/>
      <c r="D25" s="404"/>
      <c r="E25" s="487" t="s">
        <v>268</v>
      </c>
      <c r="F25" s="488"/>
      <c r="G25" s="488"/>
      <c r="H25" s="488"/>
      <c r="I25" s="488"/>
      <c r="J25" s="488"/>
      <c r="K25" s="489"/>
      <c r="L25" s="490">
        <v>1</v>
      </c>
      <c r="M25" s="491"/>
      <c r="N25" s="491"/>
      <c r="O25" s="491"/>
      <c r="P25" s="492"/>
      <c r="Q25" s="490">
        <v>6278</v>
      </c>
      <c r="R25" s="491"/>
      <c r="S25" s="491"/>
      <c r="T25" s="491"/>
      <c r="U25" s="491"/>
      <c r="V25" s="492"/>
      <c r="W25" s="402"/>
      <c r="X25" s="403"/>
      <c r="Y25" s="404"/>
      <c r="Z25" s="487" t="s">
        <v>271</v>
      </c>
      <c r="AA25" s="488"/>
      <c r="AB25" s="488"/>
      <c r="AC25" s="488"/>
      <c r="AD25" s="488"/>
      <c r="AE25" s="488"/>
      <c r="AF25" s="488"/>
      <c r="AG25" s="489"/>
      <c r="AH25" s="490" t="s">
        <v>205</v>
      </c>
      <c r="AI25" s="491"/>
      <c r="AJ25" s="491"/>
      <c r="AK25" s="491"/>
      <c r="AL25" s="492"/>
      <c r="AM25" s="490" t="s">
        <v>205</v>
      </c>
      <c r="AN25" s="491"/>
      <c r="AO25" s="491"/>
      <c r="AP25" s="491"/>
      <c r="AQ25" s="491"/>
      <c r="AR25" s="492"/>
      <c r="AS25" s="490" t="s">
        <v>205</v>
      </c>
      <c r="AT25" s="491"/>
      <c r="AU25" s="491"/>
      <c r="AV25" s="491"/>
      <c r="AW25" s="491"/>
      <c r="AX25" s="493"/>
      <c r="AY25" s="500" t="s">
        <v>38</v>
      </c>
      <c r="AZ25" s="501"/>
      <c r="BA25" s="501"/>
      <c r="BB25" s="501"/>
      <c r="BC25" s="501"/>
      <c r="BD25" s="501"/>
      <c r="BE25" s="501"/>
      <c r="BF25" s="501"/>
      <c r="BG25" s="501"/>
      <c r="BH25" s="501"/>
      <c r="BI25" s="501"/>
      <c r="BJ25" s="501"/>
      <c r="BK25" s="501"/>
      <c r="BL25" s="501"/>
      <c r="BM25" s="502"/>
      <c r="BN25" s="484">
        <v>1957347</v>
      </c>
      <c r="BO25" s="485"/>
      <c r="BP25" s="485"/>
      <c r="BQ25" s="485"/>
      <c r="BR25" s="485"/>
      <c r="BS25" s="485"/>
      <c r="BT25" s="485"/>
      <c r="BU25" s="486"/>
      <c r="BV25" s="484">
        <v>1411519</v>
      </c>
      <c r="BW25" s="485"/>
      <c r="BX25" s="485"/>
      <c r="BY25" s="485"/>
      <c r="BZ25" s="485"/>
      <c r="CA25" s="485"/>
      <c r="CB25" s="485"/>
      <c r="CC25" s="486"/>
      <c r="CD25" s="24"/>
      <c r="CE25" s="361"/>
      <c r="CF25" s="361"/>
      <c r="CG25" s="361"/>
      <c r="CH25" s="361"/>
      <c r="CI25" s="361"/>
      <c r="CJ25" s="361"/>
      <c r="CK25" s="361"/>
      <c r="CL25" s="361"/>
      <c r="CM25" s="361"/>
      <c r="CN25" s="361"/>
      <c r="CO25" s="361"/>
      <c r="CP25" s="361"/>
      <c r="CQ25" s="361"/>
      <c r="CR25" s="361"/>
      <c r="CS25" s="362"/>
      <c r="CT25" s="363"/>
      <c r="CU25" s="364"/>
      <c r="CV25" s="364"/>
      <c r="CW25" s="364"/>
      <c r="CX25" s="364"/>
      <c r="CY25" s="364"/>
      <c r="CZ25" s="364"/>
      <c r="DA25" s="365"/>
      <c r="DB25" s="363"/>
      <c r="DC25" s="364"/>
      <c r="DD25" s="364"/>
      <c r="DE25" s="364"/>
      <c r="DF25" s="364"/>
      <c r="DG25" s="364"/>
      <c r="DH25" s="364"/>
      <c r="DI25" s="365"/>
    </row>
    <row r="26" spans="1:113" ht="18.75" customHeight="1" x14ac:dyDescent="0.15">
      <c r="A26" s="2"/>
      <c r="B26" s="480"/>
      <c r="C26" s="403"/>
      <c r="D26" s="404"/>
      <c r="E26" s="487" t="s">
        <v>272</v>
      </c>
      <c r="F26" s="488"/>
      <c r="G26" s="488"/>
      <c r="H26" s="488"/>
      <c r="I26" s="488"/>
      <c r="J26" s="488"/>
      <c r="K26" s="489"/>
      <c r="L26" s="490">
        <v>1</v>
      </c>
      <c r="M26" s="491"/>
      <c r="N26" s="491"/>
      <c r="O26" s="491"/>
      <c r="P26" s="492"/>
      <c r="Q26" s="490">
        <v>5760</v>
      </c>
      <c r="R26" s="491"/>
      <c r="S26" s="491"/>
      <c r="T26" s="491"/>
      <c r="U26" s="491"/>
      <c r="V26" s="492"/>
      <c r="W26" s="402"/>
      <c r="X26" s="403"/>
      <c r="Y26" s="404"/>
      <c r="Z26" s="487" t="s">
        <v>273</v>
      </c>
      <c r="AA26" s="506"/>
      <c r="AB26" s="506"/>
      <c r="AC26" s="506"/>
      <c r="AD26" s="506"/>
      <c r="AE26" s="506"/>
      <c r="AF26" s="506"/>
      <c r="AG26" s="507"/>
      <c r="AH26" s="490" t="s">
        <v>205</v>
      </c>
      <c r="AI26" s="491"/>
      <c r="AJ26" s="491"/>
      <c r="AK26" s="491"/>
      <c r="AL26" s="492"/>
      <c r="AM26" s="490" t="s">
        <v>205</v>
      </c>
      <c r="AN26" s="491"/>
      <c r="AO26" s="491"/>
      <c r="AP26" s="491"/>
      <c r="AQ26" s="491"/>
      <c r="AR26" s="492"/>
      <c r="AS26" s="490" t="s">
        <v>205</v>
      </c>
      <c r="AT26" s="491"/>
      <c r="AU26" s="491"/>
      <c r="AV26" s="491"/>
      <c r="AW26" s="491"/>
      <c r="AX26" s="493"/>
      <c r="AY26" s="508" t="s">
        <v>274</v>
      </c>
      <c r="AZ26" s="509"/>
      <c r="BA26" s="509"/>
      <c r="BB26" s="509"/>
      <c r="BC26" s="509"/>
      <c r="BD26" s="509"/>
      <c r="BE26" s="509"/>
      <c r="BF26" s="509"/>
      <c r="BG26" s="509"/>
      <c r="BH26" s="509"/>
      <c r="BI26" s="509"/>
      <c r="BJ26" s="509"/>
      <c r="BK26" s="509"/>
      <c r="BL26" s="509"/>
      <c r="BM26" s="510"/>
      <c r="BN26" s="497" t="s">
        <v>205</v>
      </c>
      <c r="BO26" s="498"/>
      <c r="BP26" s="498"/>
      <c r="BQ26" s="498"/>
      <c r="BR26" s="498"/>
      <c r="BS26" s="498"/>
      <c r="BT26" s="498"/>
      <c r="BU26" s="499"/>
      <c r="BV26" s="497" t="s">
        <v>205</v>
      </c>
      <c r="BW26" s="498"/>
      <c r="BX26" s="498"/>
      <c r="BY26" s="498"/>
      <c r="BZ26" s="498"/>
      <c r="CA26" s="498"/>
      <c r="CB26" s="498"/>
      <c r="CC26" s="499"/>
      <c r="CD26" s="24"/>
      <c r="CE26" s="361"/>
      <c r="CF26" s="361"/>
      <c r="CG26" s="361"/>
      <c r="CH26" s="361"/>
      <c r="CI26" s="361"/>
      <c r="CJ26" s="361"/>
      <c r="CK26" s="361"/>
      <c r="CL26" s="361"/>
      <c r="CM26" s="361"/>
      <c r="CN26" s="361"/>
      <c r="CO26" s="361"/>
      <c r="CP26" s="361"/>
      <c r="CQ26" s="361"/>
      <c r="CR26" s="361"/>
      <c r="CS26" s="362"/>
      <c r="CT26" s="363"/>
      <c r="CU26" s="364"/>
      <c r="CV26" s="364"/>
      <c r="CW26" s="364"/>
      <c r="CX26" s="364"/>
      <c r="CY26" s="364"/>
      <c r="CZ26" s="364"/>
      <c r="DA26" s="365"/>
      <c r="DB26" s="363"/>
      <c r="DC26" s="364"/>
      <c r="DD26" s="364"/>
      <c r="DE26" s="364"/>
      <c r="DF26" s="364"/>
      <c r="DG26" s="364"/>
      <c r="DH26" s="364"/>
      <c r="DI26" s="365"/>
    </row>
    <row r="27" spans="1:113" ht="18.75" customHeight="1" x14ac:dyDescent="0.15">
      <c r="A27" s="2"/>
      <c r="B27" s="480"/>
      <c r="C27" s="403"/>
      <c r="D27" s="404"/>
      <c r="E27" s="487" t="s">
        <v>275</v>
      </c>
      <c r="F27" s="488"/>
      <c r="G27" s="488"/>
      <c r="H27" s="488"/>
      <c r="I27" s="488"/>
      <c r="J27" s="488"/>
      <c r="K27" s="489"/>
      <c r="L27" s="490">
        <v>1</v>
      </c>
      <c r="M27" s="491"/>
      <c r="N27" s="491"/>
      <c r="O27" s="491"/>
      <c r="P27" s="492"/>
      <c r="Q27" s="490">
        <v>3880</v>
      </c>
      <c r="R27" s="491"/>
      <c r="S27" s="491"/>
      <c r="T27" s="491"/>
      <c r="U27" s="491"/>
      <c r="V27" s="492"/>
      <c r="W27" s="402"/>
      <c r="X27" s="403"/>
      <c r="Y27" s="404"/>
      <c r="Z27" s="487" t="s">
        <v>276</v>
      </c>
      <c r="AA27" s="488"/>
      <c r="AB27" s="488"/>
      <c r="AC27" s="488"/>
      <c r="AD27" s="488"/>
      <c r="AE27" s="488"/>
      <c r="AF27" s="488"/>
      <c r="AG27" s="489"/>
      <c r="AH27" s="490">
        <v>14</v>
      </c>
      <c r="AI27" s="491"/>
      <c r="AJ27" s="491"/>
      <c r="AK27" s="491"/>
      <c r="AL27" s="492"/>
      <c r="AM27" s="490">
        <v>45786</v>
      </c>
      <c r="AN27" s="491"/>
      <c r="AO27" s="491"/>
      <c r="AP27" s="491"/>
      <c r="AQ27" s="491"/>
      <c r="AR27" s="492"/>
      <c r="AS27" s="490">
        <v>3270</v>
      </c>
      <c r="AT27" s="491"/>
      <c r="AU27" s="491"/>
      <c r="AV27" s="491"/>
      <c r="AW27" s="491"/>
      <c r="AX27" s="493"/>
      <c r="AY27" s="503" t="s">
        <v>279</v>
      </c>
      <c r="AZ27" s="504"/>
      <c r="BA27" s="504"/>
      <c r="BB27" s="504"/>
      <c r="BC27" s="504"/>
      <c r="BD27" s="504"/>
      <c r="BE27" s="504"/>
      <c r="BF27" s="504"/>
      <c r="BG27" s="504"/>
      <c r="BH27" s="504"/>
      <c r="BI27" s="504"/>
      <c r="BJ27" s="504"/>
      <c r="BK27" s="504"/>
      <c r="BL27" s="504"/>
      <c r="BM27" s="505"/>
      <c r="BN27" s="476">
        <v>206983</v>
      </c>
      <c r="BO27" s="477"/>
      <c r="BP27" s="477"/>
      <c r="BQ27" s="477"/>
      <c r="BR27" s="477"/>
      <c r="BS27" s="477"/>
      <c r="BT27" s="477"/>
      <c r="BU27" s="478"/>
      <c r="BV27" s="476">
        <v>206926</v>
      </c>
      <c r="BW27" s="477"/>
      <c r="BX27" s="477"/>
      <c r="BY27" s="477"/>
      <c r="BZ27" s="477"/>
      <c r="CA27" s="477"/>
      <c r="CB27" s="477"/>
      <c r="CC27" s="478"/>
      <c r="CD27" s="19"/>
      <c r="CE27" s="361"/>
      <c r="CF27" s="361"/>
      <c r="CG27" s="361"/>
      <c r="CH27" s="361"/>
      <c r="CI27" s="361"/>
      <c r="CJ27" s="361"/>
      <c r="CK27" s="361"/>
      <c r="CL27" s="361"/>
      <c r="CM27" s="361"/>
      <c r="CN27" s="361"/>
      <c r="CO27" s="361"/>
      <c r="CP27" s="361"/>
      <c r="CQ27" s="361"/>
      <c r="CR27" s="361"/>
      <c r="CS27" s="362"/>
      <c r="CT27" s="363"/>
      <c r="CU27" s="364"/>
      <c r="CV27" s="364"/>
      <c r="CW27" s="364"/>
      <c r="CX27" s="364"/>
      <c r="CY27" s="364"/>
      <c r="CZ27" s="364"/>
      <c r="DA27" s="365"/>
      <c r="DB27" s="363"/>
      <c r="DC27" s="364"/>
      <c r="DD27" s="364"/>
      <c r="DE27" s="364"/>
      <c r="DF27" s="364"/>
      <c r="DG27" s="364"/>
      <c r="DH27" s="364"/>
      <c r="DI27" s="365"/>
    </row>
    <row r="28" spans="1:113" ht="18.75" customHeight="1" x14ac:dyDescent="0.15">
      <c r="A28" s="2"/>
      <c r="B28" s="480"/>
      <c r="C28" s="403"/>
      <c r="D28" s="404"/>
      <c r="E28" s="487" t="s">
        <v>280</v>
      </c>
      <c r="F28" s="488"/>
      <c r="G28" s="488"/>
      <c r="H28" s="488"/>
      <c r="I28" s="488"/>
      <c r="J28" s="488"/>
      <c r="K28" s="489"/>
      <c r="L28" s="490">
        <v>1</v>
      </c>
      <c r="M28" s="491"/>
      <c r="N28" s="491"/>
      <c r="O28" s="491"/>
      <c r="P28" s="492"/>
      <c r="Q28" s="490">
        <v>3310</v>
      </c>
      <c r="R28" s="491"/>
      <c r="S28" s="491"/>
      <c r="T28" s="491"/>
      <c r="U28" s="491"/>
      <c r="V28" s="492"/>
      <c r="W28" s="402"/>
      <c r="X28" s="403"/>
      <c r="Y28" s="404"/>
      <c r="Z28" s="487" t="s">
        <v>36</v>
      </c>
      <c r="AA28" s="488"/>
      <c r="AB28" s="488"/>
      <c r="AC28" s="488"/>
      <c r="AD28" s="488"/>
      <c r="AE28" s="488"/>
      <c r="AF28" s="488"/>
      <c r="AG28" s="489"/>
      <c r="AH28" s="490">
        <v>3</v>
      </c>
      <c r="AI28" s="491"/>
      <c r="AJ28" s="491"/>
      <c r="AK28" s="491"/>
      <c r="AL28" s="492"/>
      <c r="AM28" s="490">
        <v>6909</v>
      </c>
      <c r="AN28" s="491"/>
      <c r="AO28" s="491"/>
      <c r="AP28" s="491"/>
      <c r="AQ28" s="491"/>
      <c r="AR28" s="492"/>
      <c r="AS28" s="490">
        <v>2303</v>
      </c>
      <c r="AT28" s="491"/>
      <c r="AU28" s="491"/>
      <c r="AV28" s="491"/>
      <c r="AW28" s="491"/>
      <c r="AX28" s="493"/>
      <c r="AY28" s="366" t="s">
        <v>281</v>
      </c>
      <c r="AZ28" s="367"/>
      <c r="BA28" s="367"/>
      <c r="BB28" s="368"/>
      <c r="BC28" s="500" t="s">
        <v>98</v>
      </c>
      <c r="BD28" s="501"/>
      <c r="BE28" s="501"/>
      <c r="BF28" s="501"/>
      <c r="BG28" s="501"/>
      <c r="BH28" s="501"/>
      <c r="BI28" s="501"/>
      <c r="BJ28" s="501"/>
      <c r="BK28" s="501"/>
      <c r="BL28" s="501"/>
      <c r="BM28" s="502"/>
      <c r="BN28" s="484">
        <v>702723</v>
      </c>
      <c r="BO28" s="485"/>
      <c r="BP28" s="485"/>
      <c r="BQ28" s="485"/>
      <c r="BR28" s="485"/>
      <c r="BS28" s="485"/>
      <c r="BT28" s="485"/>
      <c r="BU28" s="486"/>
      <c r="BV28" s="484">
        <v>803183</v>
      </c>
      <c r="BW28" s="485"/>
      <c r="BX28" s="485"/>
      <c r="BY28" s="485"/>
      <c r="BZ28" s="485"/>
      <c r="CA28" s="485"/>
      <c r="CB28" s="485"/>
      <c r="CC28" s="486"/>
      <c r="CD28" s="24"/>
      <c r="CE28" s="361"/>
      <c r="CF28" s="361"/>
      <c r="CG28" s="361"/>
      <c r="CH28" s="361"/>
      <c r="CI28" s="361"/>
      <c r="CJ28" s="361"/>
      <c r="CK28" s="361"/>
      <c r="CL28" s="361"/>
      <c r="CM28" s="361"/>
      <c r="CN28" s="361"/>
      <c r="CO28" s="361"/>
      <c r="CP28" s="361"/>
      <c r="CQ28" s="361"/>
      <c r="CR28" s="361"/>
      <c r="CS28" s="362"/>
      <c r="CT28" s="363"/>
      <c r="CU28" s="364"/>
      <c r="CV28" s="364"/>
      <c r="CW28" s="364"/>
      <c r="CX28" s="364"/>
      <c r="CY28" s="364"/>
      <c r="CZ28" s="364"/>
      <c r="DA28" s="365"/>
      <c r="DB28" s="363"/>
      <c r="DC28" s="364"/>
      <c r="DD28" s="364"/>
      <c r="DE28" s="364"/>
      <c r="DF28" s="364"/>
      <c r="DG28" s="364"/>
      <c r="DH28" s="364"/>
      <c r="DI28" s="365"/>
    </row>
    <row r="29" spans="1:113" ht="18.75" customHeight="1" x14ac:dyDescent="0.15">
      <c r="A29" s="2"/>
      <c r="B29" s="480"/>
      <c r="C29" s="403"/>
      <c r="D29" s="404"/>
      <c r="E29" s="487" t="s">
        <v>284</v>
      </c>
      <c r="F29" s="488"/>
      <c r="G29" s="488"/>
      <c r="H29" s="488"/>
      <c r="I29" s="488"/>
      <c r="J29" s="488"/>
      <c r="K29" s="489"/>
      <c r="L29" s="490">
        <v>14</v>
      </c>
      <c r="M29" s="491"/>
      <c r="N29" s="491"/>
      <c r="O29" s="491"/>
      <c r="P29" s="492"/>
      <c r="Q29" s="490">
        <v>3220</v>
      </c>
      <c r="R29" s="491"/>
      <c r="S29" s="491"/>
      <c r="T29" s="491"/>
      <c r="U29" s="491"/>
      <c r="V29" s="492"/>
      <c r="W29" s="405"/>
      <c r="X29" s="406"/>
      <c r="Y29" s="407"/>
      <c r="Z29" s="487" t="s">
        <v>286</v>
      </c>
      <c r="AA29" s="488"/>
      <c r="AB29" s="488"/>
      <c r="AC29" s="488"/>
      <c r="AD29" s="488"/>
      <c r="AE29" s="488"/>
      <c r="AF29" s="488"/>
      <c r="AG29" s="489"/>
      <c r="AH29" s="490">
        <v>182</v>
      </c>
      <c r="AI29" s="491"/>
      <c r="AJ29" s="491"/>
      <c r="AK29" s="491"/>
      <c r="AL29" s="492"/>
      <c r="AM29" s="490">
        <v>565185</v>
      </c>
      <c r="AN29" s="491"/>
      <c r="AO29" s="491"/>
      <c r="AP29" s="491"/>
      <c r="AQ29" s="491"/>
      <c r="AR29" s="492"/>
      <c r="AS29" s="490">
        <v>3105</v>
      </c>
      <c r="AT29" s="491"/>
      <c r="AU29" s="491"/>
      <c r="AV29" s="491"/>
      <c r="AW29" s="491"/>
      <c r="AX29" s="493"/>
      <c r="AY29" s="369"/>
      <c r="AZ29" s="370"/>
      <c r="BA29" s="370"/>
      <c r="BB29" s="371"/>
      <c r="BC29" s="494" t="s">
        <v>287</v>
      </c>
      <c r="BD29" s="495"/>
      <c r="BE29" s="495"/>
      <c r="BF29" s="495"/>
      <c r="BG29" s="495"/>
      <c r="BH29" s="495"/>
      <c r="BI29" s="495"/>
      <c r="BJ29" s="495"/>
      <c r="BK29" s="495"/>
      <c r="BL29" s="495"/>
      <c r="BM29" s="496"/>
      <c r="BN29" s="497">
        <v>465771</v>
      </c>
      <c r="BO29" s="498"/>
      <c r="BP29" s="498"/>
      <c r="BQ29" s="498"/>
      <c r="BR29" s="498"/>
      <c r="BS29" s="498"/>
      <c r="BT29" s="498"/>
      <c r="BU29" s="499"/>
      <c r="BV29" s="497">
        <v>535588</v>
      </c>
      <c r="BW29" s="498"/>
      <c r="BX29" s="498"/>
      <c r="BY29" s="498"/>
      <c r="BZ29" s="498"/>
      <c r="CA29" s="498"/>
      <c r="CB29" s="498"/>
      <c r="CC29" s="499"/>
      <c r="CD29" s="19"/>
      <c r="CE29" s="361"/>
      <c r="CF29" s="361"/>
      <c r="CG29" s="361"/>
      <c r="CH29" s="361"/>
      <c r="CI29" s="361"/>
      <c r="CJ29" s="361"/>
      <c r="CK29" s="361"/>
      <c r="CL29" s="361"/>
      <c r="CM29" s="361"/>
      <c r="CN29" s="361"/>
      <c r="CO29" s="361"/>
      <c r="CP29" s="361"/>
      <c r="CQ29" s="361"/>
      <c r="CR29" s="361"/>
      <c r="CS29" s="362"/>
      <c r="CT29" s="363"/>
      <c r="CU29" s="364"/>
      <c r="CV29" s="364"/>
      <c r="CW29" s="364"/>
      <c r="CX29" s="364"/>
      <c r="CY29" s="364"/>
      <c r="CZ29" s="364"/>
      <c r="DA29" s="365"/>
      <c r="DB29" s="363"/>
      <c r="DC29" s="364"/>
      <c r="DD29" s="364"/>
      <c r="DE29" s="364"/>
      <c r="DF29" s="364"/>
      <c r="DG29" s="364"/>
      <c r="DH29" s="364"/>
      <c r="DI29" s="365"/>
    </row>
    <row r="30" spans="1:113" ht="18.75" customHeight="1" x14ac:dyDescent="0.15">
      <c r="A30" s="2"/>
      <c r="B30" s="481"/>
      <c r="C30" s="482"/>
      <c r="D30" s="483"/>
      <c r="E30" s="461"/>
      <c r="F30" s="462"/>
      <c r="G30" s="462"/>
      <c r="H30" s="462"/>
      <c r="I30" s="462"/>
      <c r="J30" s="462"/>
      <c r="K30" s="463"/>
      <c r="L30" s="464"/>
      <c r="M30" s="465"/>
      <c r="N30" s="465"/>
      <c r="O30" s="465"/>
      <c r="P30" s="466"/>
      <c r="Q30" s="464"/>
      <c r="R30" s="465"/>
      <c r="S30" s="465"/>
      <c r="T30" s="465"/>
      <c r="U30" s="465"/>
      <c r="V30" s="466"/>
      <c r="W30" s="467" t="s">
        <v>289</v>
      </c>
      <c r="X30" s="468"/>
      <c r="Y30" s="468"/>
      <c r="Z30" s="468"/>
      <c r="AA30" s="468"/>
      <c r="AB30" s="468"/>
      <c r="AC30" s="468"/>
      <c r="AD30" s="468"/>
      <c r="AE30" s="468"/>
      <c r="AF30" s="468"/>
      <c r="AG30" s="469"/>
      <c r="AH30" s="470">
        <v>98.7</v>
      </c>
      <c r="AI30" s="471"/>
      <c r="AJ30" s="471"/>
      <c r="AK30" s="471"/>
      <c r="AL30" s="471"/>
      <c r="AM30" s="471"/>
      <c r="AN30" s="471"/>
      <c r="AO30" s="471"/>
      <c r="AP30" s="471"/>
      <c r="AQ30" s="471"/>
      <c r="AR30" s="471"/>
      <c r="AS30" s="471"/>
      <c r="AT30" s="471"/>
      <c r="AU30" s="471"/>
      <c r="AV30" s="471"/>
      <c r="AW30" s="471"/>
      <c r="AX30" s="472"/>
      <c r="AY30" s="372"/>
      <c r="AZ30" s="373"/>
      <c r="BA30" s="373"/>
      <c r="BB30" s="374"/>
      <c r="BC30" s="473" t="s">
        <v>64</v>
      </c>
      <c r="BD30" s="474"/>
      <c r="BE30" s="474"/>
      <c r="BF30" s="474"/>
      <c r="BG30" s="474"/>
      <c r="BH30" s="474"/>
      <c r="BI30" s="474"/>
      <c r="BJ30" s="474"/>
      <c r="BK30" s="474"/>
      <c r="BL30" s="474"/>
      <c r="BM30" s="475"/>
      <c r="BN30" s="476">
        <v>577242</v>
      </c>
      <c r="BO30" s="477"/>
      <c r="BP30" s="477"/>
      <c r="BQ30" s="477"/>
      <c r="BR30" s="477"/>
      <c r="BS30" s="477"/>
      <c r="BT30" s="477"/>
      <c r="BU30" s="478"/>
      <c r="BV30" s="476">
        <v>499551</v>
      </c>
      <c r="BW30" s="477"/>
      <c r="BX30" s="477"/>
      <c r="BY30" s="477"/>
      <c r="BZ30" s="477"/>
      <c r="CA30" s="477"/>
      <c r="CB30" s="477"/>
      <c r="CC30" s="47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191</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291</v>
      </c>
      <c r="AN32" s="8"/>
      <c r="AO32" s="8"/>
      <c r="AP32" s="8"/>
      <c r="AQ32" s="8"/>
      <c r="AR32" s="8"/>
      <c r="AS32" s="22"/>
      <c r="AT32" s="22"/>
      <c r="AU32" s="22"/>
      <c r="AV32" s="22"/>
      <c r="AW32" s="22"/>
      <c r="AX32" s="22"/>
      <c r="AY32" s="22"/>
      <c r="AZ32" s="22"/>
      <c r="BA32" s="22"/>
      <c r="BB32" s="8"/>
      <c r="BC32" s="22"/>
      <c r="BD32" s="8"/>
      <c r="BE32" s="22" t="s">
        <v>292</v>
      </c>
      <c r="BF32" s="8"/>
      <c r="BG32" s="8"/>
      <c r="BH32" s="8"/>
      <c r="BI32" s="8"/>
      <c r="BJ32" s="22"/>
      <c r="BK32" s="22"/>
      <c r="BL32" s="22"/>
      <c r="BM32" s="22"/>
      <c r="BN32" s="22"/>
      <c r="BO32" s="22"/>
      <c r="BP32" s="22"/>
      <c r="BQ32" s="22"/>
      <c r="BR32" s="8"/>
      <c r="BS32" s="8"/>
      <c r="BT32" s="8"/>
      <c r="BU32" s="8"/>
      <c r="BV32" s="8"/>
      <c r="BW32" s="8" t="s">
        <v>237</v>
      </c>
      <c r="BX32" s="8"/>
      <c r="BY32" s="8"/>
      <c r="BZ32" s="8"/>
      <c r="CA32" s="8"/>
      <c r="CB32" s="22"/>
      <c r="CC32" s="22"/>
      <c r="CD32" s="22"/>
      <c r="CE32" s="22"/>
      <c r="CF32" s="22"/>
      <c r="CG32" s="22"/>
      <c r="CH32" s="22"/>
      <c r="CI32" s="22"/>
      <c r="CJ32" s="22"/>
      <c r="CK32" s="22"/>
      <c r="CL32" s="22"/>
      <c r="CM32" s="22"/>
      <c r="CN32" s="22"/>
      <c r="CO32" s="22" t="s">
        <v>168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43" t="s">
        <v>117</v>
      </c>
      <c r="D33" s="443"/>
      <c r="E33" s="425" t="s">
        <v>293</v>
      </c>
      <c r="F33" s="425"/>
      <c r="G33" s="425"/>
      <c r="H33" s="425"/>
      <c r="I33" s="425"/>
      <c r="J33" s="425"/>
      <c r="K33" s="425"/>
      <c r="L33" s="425"/>
      <c r="M33" s="425"/>
      <c r="N33" s="425"/>
      <c r="O33" s="425"/>
      <c r="P33" s="425"/>
      <c r="Q33" s="425"/>
      <c r="R33" s="425"/>
      <c r="S33" s="425"/>
      <c r="T33" s="14"/>
      <c r="U33" s="443" t="s">
        <v>117</v>
      </c>
      <c r="V33" s="443"/>
      <c r="W33" s="425" t="s">
        <v>293</v>
      </c>
      <c r="X33" s="425"/>
      <c r="Y33" s="425"/>
      <c r="Z33" s="425"/>
      <c r="AA33" s="425"/>
      <c r="AB33" s="425"/>
      <c r="AC33" s="425"/>
      <c r="AD33" s="425"/>
      <c r="AE33" s="425"/>
      <c r="AF33" s="425"/>
      <c r="AG33" s="425"/>
      <c r="AH33" s="425"/>
      <c r="AI33" s="425"/>
      <c r="AJ33" s="425"/>
      <c r="AK33" s="425"/>
      <c r="AL33" s="14"/>
      <c r="AM33" s="443" t="s">
        <v>117</v>
      </c>
      <c r="AN33" s="443"/>
      <c r="AO33" s="425" t="s">
        <v>293</v>
      </c>
      <c r="AP33" s="425"/>
      <c r="AQ33" s="425"/>
      <c r="AR33" s="425"/>
      <c r="AS33" s="425"/>
      <c r="AT33" s="425"/>
      <c r="AU33" s="425"/>
      <c r="AV33" s="425"/>
      <c r="AW33" s="425"/>
      <c r="AX33" s="425"/>
      <c r="AY33" s="425"/>
      <c r="AZ33" s="425"/>
      <c r="BA33" s="425"/>
      <c r="BB33" s="425"/>
      <c r="BC33" s="425"/>
      <c r="BD33" s="10"/>
      <c r="BE33" s="425" t="s">
        <v>294</v>
      </c>
      <c r="BF33" s="425"/>
      <c r="BG33" s="425" t="s">
        <v>171</v>
      </c>
      <c r="BH33" s="425"/>
      <c r="BI33" s="425"/>
      <c r="BJ33" s="425"/>
      <c r="BK33" s="425"/>
      <c r="BL33" s="425"/>
      <c r="BM33" s="425"/>
      <c r="BN33" s="425"/>
      <c r="BO33" s="425"/>
      <c r="BP33" s="425"/>
      <c r="BQ33" s="425"/>
      <c r="BR33" s="425"/>
      <c r="BS33" s="425"/>
      <c r="BT33" s="425"/>
      <c r="BU33" s="425"/>
      <c r="BV33" s="10"/>
      <c r="BW33" s="443" t="s">
        <v>294</v>
      </c>
      <c r="BX33" s="443"/>
      <c r="BY33" s="425" t="s">
        <v>106</v>
      </c>
      <c r="BZ33" s="425"/>
      <c r="CA33" s="425"/>
      <c r="CB33" s="425"/>
      <c r="CC33" s="425"/>
      <c r="CD33" s="425"/>
      <c r="CE33" s="425"/>
      <c r="CF33" s="425"/>
      <c r="CG33" s="425"/>
      <c r="CH33" s="425"/>
      <c r="CI33" s="425"/>
      <c r="CJ33" s="425"/>
      <c r="CK33" s="425"/>
      <c r="CL33" s="425"/>
      <c r="CM33" s="425"/>
      <c r="CN33" s="14"/>
      <c r="CO33" s="443" t="s">
        <v>117</v>
      </c>
      <c r="CP33" s="443"/>
      <c r="CQ33" s="425" t="s">
        <v>296</v>
      </c>
      <c r="CR33" s="425"/>
      <c r="CS33" s="425"/>
      <c r="CT33" s="425"/>
      <c r="CU33" s="425"/>
      <c r="CV33" s="425"/>
      <c r="CW33" s="425"/>
      <c r="CX33" s="425"/>
      <c r="CY33" s="425"/>
      <c r="CZ33" s="425"/>
      <c r="DA33" s="425"/>
      <c r="DB33" s="425"/>
      <c r="DC33" s="425"/>
      <c r="DD33" s="425"/>
      <c r="DE33" s="425"/>
      <c r="DF33" s="14"/>
      <c r="DG33" s="460" t="s">
        <v>76</v>
      </c>
      <c r="DH33" s="460"/>
      <c r="DI33" s="21"/>
    </row>
    <row r="34" spans="1:113" ht="32.25" customHeight="1" x14ac:dyDescent="0.15">
      <c r="A34" s="2"/>
      <c r="B34" s="5"/>
      <c r="C34" s="409">
        <f>IF(E34="","",1)</f>
        <v>1</v>
      </c>
      <c r="D34" s="409"/>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9"/>
      <c r="U34" s="409">
        <f>IF(W34="","",MAX(C34:D43)+1)</f>
        <v>2</v>
      </c>
      <c r="V34" s="409"/>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9"/>
      <c r="AM34" s="409">
        <f>IF(AO34="","",MAX(C34:D43,U34:V43)+1)</f>
        <v>6</v>
      </c>
      <c r="AN34" s="409"/>
      <c r="AO34" s="408" t="str">
        <f>IF('各会計、関係団体の財政状況及び健全化判断比率'!B32="","",'各会計、関係団体の財政状況及び健全化判断比率'!B32)</f>
        <v>水道事業会計</v>
      </c>
      <c r="AP34" s="408"/>
      <c r="AQ34" s="408"/>
      <c r="AR34" s="408"/>
      <c r="AS34" s="408"/>
      <c r="AT34" s="408"/>
      <c r="AU34" s="408"/>
      <c r="AV34" s="408"/>
      <c r="AW34" s="408"/>
      <c r="AX34" s="408"/>
      <c r="AY34" s="408"/>
      <c r="AZ34" s="408"/>
      <c r="BA34" s="408"/>
      <c r="BB34" s="408"/>
      <c r="BC34" s="408"/>
      <c r="BD34" s="9"/>
      <c r="BE34" s="409" t="str">
        <f>IF(BG34="","",MAX(C34:D43,U34:V43,AM34:AN43)+1)</f>
        <v/>
      </c>
      <c r="BF34" s="409"/>
      <c r="BG34" s="408"/>
      <c r="BH34" s="408"/>
      <c r="BI34" s="408"/>
      <c r="BJ34" s="408"/>
      <c r="BK34" s="408"/>
      <c r="BL34" s="408"/>
      <c r="BM34" s="408"/>
      <c r="BN34" s="408"/>
      <c r="BO34" s="408"/>
      <c r="BP34" s="408"/>
      <c r="BQ34" s="408"/>
      <c r="BR34" s="408"/>
      <c r="BS34" s="408"/>
      <c r="BT34" s="408"/>
      <c r="BU34" s="408"/>
      <c r="BV34" s="9"/>
      <c r="BW34" s="409">
        <f>IF(BY34="","",MAX(C34:D43,U34:V43,AM34:AN43,BE34:BF43)+1)</f>
        <v>8</v>
      </c>
      <c r="BX34" s="409"/>
      <c r="BY34" s="408" t="str">
        <f>IF('各会計、関係団体の財政状況及び健全化判断比率'!B68="","",'各会計、関係団体の財政状況及び健全化判断比率'!B68)</f>
        <v>大分県退職手当組合</v>
      </c>
      <c r="BZ34" s="408"/>
      <c r="CA34" s="408"/>
      <c r="CB34" s="408"/>
      <c r="CC34" s="408"/>
      <c r="CD34" s="408"/>
      <c r="CE34" s="408"/>
      <c r="CF34" s="408"/>
      <c r="CG34" s="408"/>
      <c r="CH34" s="408"/>
      <c r="CI34" s="408"/>
      <c r="CJ34" s="408"/>
      <c r="CK34" s="408"/>
      <c r="CL34" s="408"/>
      <c r="CM34" s="408"/>
      <c r="CN34" s="9"/>
      <c r="CO34" s="409">
        <f>IF(CQ34="","",MAX(C34:D43,U34:V43,AM34:AN43,BE34:BF43,BW34:BX43)+1)</f>
        <v>18</v>
      </c>
      <c r="CP34" s="409"/>
      <c r="CQ34" s="408" t="str">
        <f>IF('各会計、関係団体の財政状況及び健全化判断比率'!BS7="","",'各会計、関係団体の財政状況及び健全化判断比率'!BS7)</f>
        <v>日出町土地開発公社</v>
      </c>
      <c r="CR34" s="408"/>
      <c r="CS34" s="408"/>
      <c r="CT34" s="408"/>
      <c r="CU34" s="408"/>
      <c r="CV34" s="408"/>
      <c r="CW34" s="408"/>
      <c r="CX34" s="408"/>
      <c r="CY34" s="408"/>
      <c r="CZ34" s="408"/>
      <c r="DA34" s="408"/>
      <c r="DB34" s="408"/>
      <c r="DC34" s="408"/>
      <c r="DD34" s="408"/>
      <c r="DE34" s="408"/>
      <c r="DF34" s="8"/>
      <c r="DG34" s="410" t="str">
        <f>IF('各会計、関係団体の財政状況及び健全化判断比率'!BR7="","",'各会計、関係団体の財政状況及び健全化判断比率'!BR7)</f>
        <v/>
      </c>
      <c r="DH34" s="410"/>
      <c r="DI34" s="21"/>
    </row>
    <row r="35" spans="1:113" ht="32.25" customHeight="1" x14ac:dyDescent="0.15">
      <c r="A35" s="2"/>
      <c r="B35" s="5"/>
      <c r="C35" s="409" t="str">
        <f t="shared" ref="C35:C43" si="0">IF(E35="","",C34+1)</f>
        <v/>
      </c>
      <c r="D35" s="409"/>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9"/>
      <c r="U35" s="409">
        <f t="shared" ref="U35:U43" si="1">IF(W35="","",U34+1)</f>
        <v>3</v>
      </c>
      <c r="V35" s="409"/>
      <c r="W35" s="408" t="str">
        <f>IF('各会計、関係団体の財政状況及び健全化判断比率'!B29="","",'各会計、関係団体の財政状況及び健全化判断比率'!B29)</f>
        <v>介護保険特別会計（保険事業勘定）</v>
      </c>
      <c r="X35" s="408"/>
      <c r="Y35" s="408"/>
      <c r="Z35" s="408"/>
      <c r="AA35" s="408"/>
      <c r="AB35" s="408"/>
      <c r="AC35" s="408"/>
      <c r="AD35" s="408"/>
      <c r="AE35" s="408"/>
      <c r="AF35" s="408"/>
      <c r="AG35" s="408"/>
      <c r="AH35" s="408"/>
      <c r="AI35" s="408"/>
      <c r="AJ35" s="408"/>
      <c r="AK35" s="408"/>
      <c r="AL35" s="9"/>
      <c r="AM35" s="409">
        <f t="shared" ref="AM35:AM43" si="2">IF(AO35="","",AM34+1)</f>
        <v>7</v>
      </c>
      <c r="AN35" s="409"/>
      <c r="AO35" s="408" t="str">
        <f>IF('各会計、関係団体の財政状況及び健全化判断比率'!B33="","",'各会計、関係団体の財政状況及び健全化判断比率'!B33)</f>
        <v>下水道事業会計</v>
      </c>
      <c r="AP35" s="408"/>
      <c r="AQ35" s="408"/>
      <c r="AR35" s="408"/>
      <c r="AS35" s="408"/>
      <c r="AT35" s="408"/>
      <c r="AU35" s="408"/>
      <c r="AV35" s="408"/>
      <c r="AW35" s="408"/>
      <c r="AX35" s="408"/>
      <c r="AY35" s="408"/>
      <c r="AZ35" s="408"/>
      <c r="BA35" s="408"/>
      <c r="BB35" s="408"/>
      <c r="BC35" s="408"/>
      <c r="BD35" s="9"/>
      <c r="BE35" s="409" t="str">
        <f t="shared" ref="BE35:BE43" si="3">IF(BG35="","",BE34+1)</f>
        <v/>
      </c>
      <c r="BF35" s="409"/>
      <c r="BG35" s="408"/>
      <c r="BH35" s="408"/>
      <c r="BI35" s="408"/>
      <c r="BJ35" s="408"/>
      <c r="BK35" s="408"/>
      <c r="BL35" s="408"/>
      <c r="BM35" s="408"/>
      <c r="BN35" s="408"/>
      <c r="BO35" s="408"/>
      <c r="BP35" s="408"/>
      <c r="BQ35" s="408"/>
      <c r="BR35" s="408"/>
      <c r="BS35" s="408"/>
      <c r="BT35" s="408"/>
      <c r="BU35" s="408"/>
      <c r="BV35" s="9"/>
      <c r="BW35" s="409">
        <f t="shared" ref="BW35:BW43" si="4">IF(BY35="","",BW34+1)</f>
        <v>9</v>
      </c>
      <c r="BX35" s="409"/>
      <c r="BY35" s="408" t="str">
        <f>IF('各会計、関係団体の財政状況及び健全化判断比率'!B69="","",'各会計、関係団体の財政状況及び健全化判断比率'!B69)</f>
        <v>大分県消防補償等組合</v>
      </c>
      <c r="BZ35" s="408"/>
      <c r="CA35" s="408"/>
      <c r="CB35" s="408"/>
      <c r="CC35" s="408"/>
      <c r="CD35" s="408"/>
      <c r="CE35" s="408"/>
      <c r="CF35" s="408"/>
      <c r="CG35" s="408"/>
      <c r="CH35" s="408"/>
      <c r="CI35" s="408"/>
      <c r="CJ35" s="408"/>
      <c r="CK35" s="408"/>
      <c r="CL35" s="408"/>
      <c r="CM35" s="408"/>
      <c r="CN35" s="9"/>
      <c r="CO35" s="409" t="str">
        <f t="shared" ref="CO35:CO43" si="5">IF(CQ35="","",CO34+1)</f>
        <v/>
      </c>
      <c r="CP35" s="409"/>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F35" s="8"/>
      <c r="DG35" s="410" t="str">
        <f>IF('各会計、関係団体の財政状況及び健全化判断比率'!BR8="","",'各会計、関係団体の財政状況及び健全化判断比率'!BR8)</f>
        <v/>
      </c>
      <c r="DH35" s="410"/>
      <c r="DI35" s="21"/>
    </row>
    <row r="36" spans="1:113" ht="32.25" customHeight="1" x14ac:dyDescent="0.15">
      <c r="A36" s="2"/>
      <c r="B36" s="5"/>
      <c r="C36" s="409" t="str">
        <f t="shared" si="0"/>
        <v/>
      </c>
      <c r="D36" s="409"/>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9"/>
      <c r="U36" s="409">
        <f t="shared" si="1"/>
        <v>4</v>
      </c>
      <c r="V36" s="409"/>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9"/>
      <c r="AM36" s="409" t="str">
        <f t="shared" si="2"/>
        <v/>
      </c>
      <c r="AN36" s="409"/>
      <c r="AO36" s="408"/>
      <c r="AP36" s="408"/>
      <c r="AQ36" s="408"/>
      <c r="AR36" s="408"/>
      <c r="AS36" s="408"/>
      <c r="AT36" s="408"/>
      <c r="AU36" s="408"/>
      <c r="AV36" s="408"/>
      <c r="AW36" s="408"/>
      <c r="AX36" s="408"/>
      <c r="AY36" s="408"/>
      <c r="AZ36" s="408"/>
      <c r="BA36" s="408"/>
      <c r="BB36" s="408"/>
      <c r="BC36" s="408"/>
      <c r="BD36" s="9"/>
      <c r="BE36" s="409" t="str">
        <f t="shared" si="3"/>
        <v/>
      </c>
      <c r="BF36" s="409"/>
      <c r="BG36" s="408"/>
      <c r="BH36" s="408"/>
      <c r="BI36" s="408"/>
      <c r="BJ36" s="408"/>
      <c r="BK36" s="408"/>
      <c r="BL36" s="408"/>
      <c r="BM36" s="408"/>
      <c r="BN36" s="408"/>
      <c r="BO36" s="408"/>
      <c r="BP36" s="408"/>
      <c r="BQ36" s="408"/>
      <c r="BR36" s="408"/>
      <c r="BS36" s="408"/>
      <c r="BT36" s="408"/>
      <c r="BU36" s="408"/>
      <c r="BV36" s="9"/>
      <c r="BW36" s="409">
        <f t="shared" si="4"/>
        <v>10</v>
      </c>
      <c r="BX36" s="409"/>
      <c r="BY36" s="408" t="str">
        <f>IF('各会計、関係団体の財政状況及び健全化判断比率'!B70="","",'各会計、関係団体の財政状況及び健全化判断比率'!B70)</f>
        <v>大分県交通災害共済組合（交通災害共済事業会計）</v>
      </c>
      <c r="BZ36" s="408"/>
      <c r="CA36" s="408"/>
      <c r="CB36" s="408"/>
      <c r="CC36" s="408"/>
      <c r="CD36" s="408"/>
      <c r="CE36" s="408"/>
      <c r="CF36" s="408"/>
      <c r="CG36" s="408"/>
      <c r="CH36" s="408"/>
      <c r="CI36" s="408"/>
      <c r="CJ36" s="408"/>
      <c r="CK36" s="408"/>
      <c r="CL36" s="408"/>
      <c r="CM36" s="408"/>
      <c r="CN36" s="9"/>
      <c r="CO36" s="409" t="str">
        <f t="shared" si="5"/>
        <v/>
      </c>
      <c r="CP36" s="409"/>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F36" s="8"/>
      <c r="DG36" s="410" t="str">
        <f>IF('各会計、関係団体の財政状況及び健全化判断比率'!BR9="","",'各会計、関係団体の財政状況及び健全化判断比率'!BR9)</f>
        <v/>
      </c>
      <c r="DH36" s="410"/>
      <c r="DI36" s="21"/>
    </row>
    <row r="37" spans="1:113" ht="32.25" customHeight="1" x14ac:dyDescent="0.15">
      <c r="A37" s="2"/>
      <c r="B37" s="5"/>
      <c r="C37" s="409" t="str">
        <f t="shared" si="0"/>
        <v/>
      </c>
      <c r="D37" s="409"/>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9"/>
      <c r="U37" s="409">
        <f t="shared" si="1"/>
        <v>5</v>
      </c>
      <c r="V37" s="409"/>
      <c r="W37" s="408" t="str">
        <f>IF('各会計、関係団体の財政状況及び健全化判断比率'!B31="","",'各会計、関係団体の財政状況及び健全化判断比率'!B31)</f>
        <v>介護保険特別会計（介護サービス事業勘定）</v>
      </c>
      <c r="X37" s="408"/>
      <c r="Y37" s="408"/>
      <c r="Z37" s="408"/>
      <c r="AA37" s="408"/>
      <c r="AB37" s="408"/>
      <c r="AC37" s="408"/>
      <c r="AD37" s="408"/>
      <c r="AE37" s="408"/>
      <c r="AF37" s="408"/>
      <c r="AG37" s="408"/>
      <c r="AH37" s="408"/>
      <c r="AI37" s="408"/>
      <c r="AJ37" s="408"/>
      <c r="AK37" s="408"/>
      <c r="AL37" s="9"/>
      <c r="AM37" s="409" t="str">
        <f t="shared" si="2"/>
        <v/>
      </c>
      <c r="AN37" s="409"/>
      <c r="AO37" s="408"/>
      <c r="AP37" s="408"/>
      <c r="AQ37" s="408"/>
      <c r="AR37" s="408"/>
      <c r="AS37" s="408"/>
      <c r="AT37" s="408"/>
      <c r="AU37" s="408"/>
      <c r="AV37" s="408"/>
      <c r="AW37" s="408"/>
      <c r="AX37" s="408"/>
      <c r="AY37" s="408"/>
      <c r="AZ37" s="408"/>
      <c r="BA37" s="408"/>
      <c r="BB37" s="408"/>
      <c r="BC37" s="408"/>
      <c r="BD37" s="9"/>
      <c r="BE37" s="409" t="str">
        <f t="shared" si="3"/>
        <v/>
      </c>
      <c r="BF37" s="409"/>
      <c r="BG37" s="408"/>
      <c r="BH37" s="408"/>
      <c r="BI37" s="408"/>
      <c r="BJ37" s="408"/>
      <c r="BK37" s="408"/>
      <c r="BL37" s="408"/>
      <c r="BM37" s="408"/>
      <c r="BN37" s="408"/>
      <c r="BO37" s="408"/>
      <c r="BP37" s="408"/>
      <c r="BQ37" s="408"/>
      <c r="BR37" s="408"/>
      <c r="BS37" s="408"/>
      <c r="BT37" s="408"/>
      <c r="BU37" s="408"/>
      <c r="BV37" s="9"/>
      <c r="BW37" s="409">
        <f t="shared" si="4"/>
        <v>11</v>
      </c>
      <c r="BX37" s="409"/>
      <c r="BY37" s="408" t="str">
        <f>IF('各会計、関係団体の財政状況及び健全化判断比率'!B71="","",'各会計、関係団体の財政状況及び健全化判断比率'!B71)</f>
        <v>杵築速見環境浄化組合</v>
      </c>
      <c r="BZ37" s="408"/>
      <c r="CA37" s="408"/>
      <c r="CB37" s="408"/>
      <c r="CC37" s="408"/>
      <c r="CD37" s="408"/>
      <c r="CE37" s="408"/>
      <c r="CF37" s="408"/>
      <c r="CG37" s="408"/>
      <c r="CH37" s="408"/>
      <c r="CI37" s="408"/>
      <c r="CJ37" s="408"/>
      <c r="CK37" s="408"/>
      <c r="CL37" s="408"/>
      <c r="CM37" s="408"/>
      <c r="CN37" s="9"/>
      <c r="CO37" s="409" t="str">
        <f t="shared" si="5"/>
        <v/>
      </c>
      <c r="CP37" s="409"/>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F37" s="8"/>
      <c r="DG37" s="410" t="str">
        <f>IF('各会計、関係団体の財政状況及び健全化判断比率'!BR10="","",'各会計、関係団体の財政状況及び健全化判断比率'!BR10)</f>
        <v/>
      </c>
      <c r="DH37" s="410"/>
      <c r="DI37" s="21"/>
    </row>
    <row r="38" spans="1:113" ht="32.25" customHeight="1" x14ac:dyDescent="0.15">
      <c r="A38" s="2"/>
      <c r="B38" s="5"/>
      <c r="C38" s="409" t="str">
        <f t="shared" si="0"/>
        <v/>
      </c>
      <c r="D38" s="409"/>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9"/>
      <c r="U38" s="409" t="str">
        <f t="shared" si="1"/>
        <v/>
      </c>
      <c r="V38" s="409"/>
      <c r="W38" s="408"/>
      <c r="X38" s="408"/>
      <c r="Y38" s="408"/>
      <c r="Z38" s="408"/>
      <c r="AA38" s="408"/>
      <c r="AB38" s="408"/>
      <c r="AC38" s="408"/>
      <c r="AD38" s="408"/>
      <c r="AE38" s="408"/>
      <c r="AF38" s="408"/>
      <c r="AG38" s="408"/>
      <c r="AH38" s="408"/>
      <c r="AI38" s="408"/>
      <c r="AJ38" s="408"/>
      <c r="AK38" s="408"/>
      <c r="AL38" s="9"/>
      <c r="AM38" s="409" t="str">
        <f t="shared" si="2"/>
        <v/>
      </c>
      <c r="AN38" s="409"/>
      <c r="AO38" s="408"/>
      <c r="AP38" s="408"/>
      <c r="AQ38" s="408"/>
      <c r="AR38" s="408"/>
      <c r="AS38" s="408"/>
      <c r="AT38" s="408"/>
      <c r="AU38" s="408"/>
      <c r="AV38" s="408"/>
      <c r="AW38" s="408"/>
      <c r="AX38" s="408"/>
      <c r="AY38" s="408"/>
      <c r="AZ38" s="408"/>
      <c r="BA38" s="408"/>
      <c r="BB38" s="408"/>
      <c r="BC38" s="408"/>
      <c r="BD38" s="9"/>
      <c r="BE38" s="409" t="str">
        <f t="shared" si="3"/>
        <v/>
      </c>
      <c r="BF38" s="409"/>
      <c r="BG38" s="408"/>
      <c r="BH38" s="408"/>
      <c r="BI38" s="408"/>
      <c r="BJ38" s="408"/>
      <c r="BK38" s="408"/>
      <c r="BL38" s="408"/>
      <c r="BM38" s="408"/>
      <c r="BN38" s="408"/>
      <c r="BO38" s="408"/>
      <c r="BP38" s="408"/>
      <c r="BQ38" s="408"/>
      <c r="BR38" s="408"/>
      <c r="BS38" s="408"/>
      <c r="BT38" s="408"/>
      <c r="BU38" s="408"/>
      <c r="BV38" s="9"/>
      <c r="BW38" s="409">
        <f t="shared" si="4"/>
        <v>12</v>
      </c>
      <c r="BX38" s="409"/>
      <c r="BY38" s="408" t="str">
        <f>IF('各会計、関係団体の財政状況及び健全化判断比率'!B72="","",'各会計、関係団体の財政状況及び健全化判断比率'!B72)</f>
        <v>別杵速見地域広域市町村圏事務組合（一般会計）</v>
      </c>
      <c r="BZ38" s="408"/>
      <c r="CA38" s="408"/>
      <c r="CB38" s="408"/>
      <c r="CC38" s="408"/>
      <c r="CD38" s="408"/>
      <c r="CE38" s="408"/>
      <c r="CF38" s="408"/>
      <c r="CG38" s="408"/>
      <c r="CH38" s="408"/>
      <c r="CI38" s="408"/>
      <c r="CJ38" s="408"/>
      <c r="CK38" s="408"/>
      <c r="CL38" s="408"/>
      <c r="CM38" s="408"/>
      <c r="CN38" s="9"/>
      <c r="CO38" s="409" t="str">
        <f t="shared" si="5"/>
        <v/>
      </c>
      <c r="CP38" s="409"/>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F38" s="8"/>
      <c r="DG38" s="410" t="str">
        <f>IF('各会計、関係団体の財政状況及び健全化判断比率'!BR11="","",'各会計、関係団体の財政状況及び健全化判断比率'!BR11)</f>
        <v/>
      </c>
      <c r="DH38" s="410"/>
      <c r="DI38" s="21"/>
    </row>
    <row r="39" spans="1:113" ht="32.25" customHeight="1" x14ac:dyDescent="0.15">
      <c r="A39" s="2"/>
      <c r="B39" s="5"/>
      <c r="C39" s="409" t="str">
        <f t="shared" si="0"/>
        <v/>
      </c>
      <c r="D39" s="409"/>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9"/>
      <c r="U39" s="409" t="str">
        <f t="shared" si="1"/>
        <v/>
      </c>
      <c r="V39" s="409"/>
      <c r="W39" s="408"/>
      <c r="X39" s="408"/>
      <c r="Y39" s="408"/>
      <c r="Z39" s="408"/>
      <c r="AA39" s="408"/>
      <c r="AB39" s="408"/>
      <c r="AC39" s="408"/>
      <c r="AD39" s="408"/>
      <c r="AE39" s="408"/>
      <c r="AF39" s="408"/>
      <c r="AG39" s="408"/>
      <c r="AH39" s="408"/>
      <c r="AI39" s="408"/>
      <c r="AJ39" s="408"/>
      <c r="AK39" s="408"/>
      <c r="AL39" s="9"/>
      <c r="AM39" s="409" t="str">
        <f t="shared" si="2"/>
        <v/>
      </c>
      <c r="AN39" s="409"/>
      <c r="AO39" s="408"/>
      <c r="AP39" s="408"/>
      <c r="AQ39" s="408"/>
      <c r="AR39" s="408"/>
      <c r="AS39" s="408"/>
      <c r="AT39" s="408"/>
      <c r="AU39" s="408"/>
      <c r="AV39" s="408"/>
      <c r="AW39" s="408"/>
      <c r="AX39" s="408"/>
      <c r="AY39" s="408"/>
      <c r="AZ39" s="408"/>
      <c r="BA39" s="408"/>
      <c r="BB39" s="408"/>
      <c r="BC39" s="408"/>
      <c r="BD39" s="9"/>
      <c r="BE39" s="409" t="str">
        <f t="shared" si="3"/>
        <v/>
      </c>
      <c r="BF39" s="409"/>
      <c r="BG39" s="408"/>
      <c r="BH39" s="408"/>
      <c r="BI39" s="408"/>
      <c r="BJ39" s="408"/>
      <c r="BK39" s="408"/>
      <c r="BL39" s="408"/>
      <c r="BM39" s="408"/>
      <c r="BN39" s="408"/>
      <c r="BO39" s="408"/>
      <c r="BP39" s="408"/>
      <c r="BQ39" s="408"/>
      <c r="BR39" s="408"/>
      <c r="BS39" s="408"/>
      <c r="BT39" s="408"/>
      <c r="BU39" s="408"/>
      <c r="BV39" s="9"/>
      <c r="BW39" s="409">
        <f t="shared" si="4"/>
        <v>13</v>
      </c>
      <c r="BX39" s="409"/>
      <c r="BY39" s="408" t="str">
        <f>IF('各会計、関係団体の財政状況及び健全化判断比率'!B73="","",'各会計、関係団体の財政状況及び健全化判断比率'!B73)</f>
        <v>別杵速見地域広域市町村圏事務組合（秋草葬祭場事業特別会計）</v>
      </c>
      <c r="BZ39" s="408"/>
      <c r="CA39" s="408"/>
      <c r="CB39" s="408"/>
      <c r="CC39" s="408"/>
      <c r="CD39" s="408"/>
      <c r="CE39" s="408"/>
      <c r="CF39" s="408"/>
      <c r="CG39" s="408"/>
      <c r="CH39" s="408"/>
      <c r="CI39" s="408"/>
      <c r="CJ39" s="408"/>
      <c r="CK39" s="408"/>
      <c r="CL39" s="408"/>
      <c r="CM39" s="408"/>
      <c r="CN39" s="9"/>
      <c r="CO39" s="409" t="str">
        <f t="shared" si="5"/>
        <v/>
      </c>
      <c r="CP39" s="409"/>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F39" s="8"/>
      <c r="DG39" s="410" t="str">
        <f>IF('各会計、関係団体の財政状況及び健全化判断比率'!BR12="","",'各会計、関係団体の財政状況及び健全化判断比率'!BR12)</f>
        <v/>
      </c>
      <c r="DH39" s="410"/>
      <c r="DI39" s="21"/>
    </row>
    <row r="40" spans="1:113" ht="32.25" customHeight="1" x14ac:dyDescent="0.15">
      <c r="A40" s="2"/>
      <c r="B40" s="5"/>
      <c r="C40" s="409" t="str">
        <f t="shared" si="0"/>
        <v/>
      </c>
      <c r="D40" s="409"/>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9"/>
      <c r="U40" s="409" t="str">
        <f t="shared" si="1"/>
        <v/>
      </c>
      <c r="V40" s="409"/>
      <c r="W40" s="408"/>
      <c r="X40" s="408"/>
      <c r="Y40" s="408"/>
      <c r="Z40" s="408"/>
      <c r="AA40" s="408"/>
      <c r="AB40" s="408"/>
      <c r="AC40" s="408"/>
      <c r="AD40" s="408"/>
      <c r="AE40" s="408"/>
      <c r="AF40" s="408"/>
      <c r="AG40" s="408"/>
      <c r="AH40" s="408"/>
      <c r="AI40" s="408"/>
      <c r="AJ40" s="408"/>
      <c r="AK40" s="408"/>
      <c r="AL40" s="9"/>
      <c r="AM40" s="409" t="str">
        <f t="shared" si="2"/>
        <v/>
      </c>
      <c r="AN40" s="409"/>
      <c r="AO40" s="408"/>
      <c r="AP40" s="408"/>
      <c r="AQ40" s="408"/>
      <c r="AR40" s="408"/>
      <c r="AS40" s="408"/>
      <c r="AT40" s="408"/>
      <c r="AU40" s="408"/>
      <c r="AV40" s="408"/>
      <c r="AW40" s="408"/>
      <c r="AX40" s="408"/>
      <c r="AY40" s="408"/>
      <c r="AZ40" s="408"/>
      <c r="BA40" s="408"/>
      <c r="BB40" s="408"/>
      <c r="BC40" s="408"/>
      <c r="BD40" s="9"/>
      <c r="BE40" s="409" t="str">
        <f t="shared" si="3"/>
        <v/>
      </c>
      <c r="BF40" s="409"/>
      <c r="BG40" s="408"/>
      <c r="BH40" s="408"/>
      <c r="BI40" s="408"/>
      <c r="BJ40" s="408"/>
      <c r="BK40" s="408"/>
      <c r="BL40" s="408"/>
      <c r="BM40" s="408"/>
      <c r="BN40" s="408"/>
      <c r="BO40" s="408"/>
      <c r="BP40" s="408"/>
      <c r="BQ40" s="408"/>
      <c r="BR40" s="408"/>
      <c r="BS40" s="408"/>
      <c r="BT40" s="408"/>
      <c r="BU40" s="408"/>
      <c r="BV40" s="9"/>
      <c r="BW40" s="409">
        <f t="shared" si="4"/>
        <v>14</v>
      </c>
      <c r="BX40" s="409"/>
      <c r="BY40" s="408" t="str">
        <f>IF('各会計、関係団体の財政状況及び健全化判断比率'!B74="","",'各会計、関係団体の財政状況及び健全化判断比率'!B74)</f>
        <v>別杵速見地域広域市町村圏事務組合（藤ヶ谷清掃センター事業特別会計）</v>
      </c>
      <c r="BZ40" s="408"/>
      <c r="CA40" s="408"/>
      <c r="CB40" s="408"/>
      <c r="CC40" s="408"/>
      <c r="CD40" s="408"/>
      <c r="CE40" s="408"/>
      <c r="CF40" s="408"/>
      <c r="CG40" s="408"/>
      <c r="CH40" s="408"/>
      <c r="CI40" s="408"/>
      <c r="CJ40" s="408"/>
      <c r="CK40" s="408"/>
      <c r="CL40" s="408"/>
      <c r="CM40" s="408"/>
      <c r="CN40" s="9"/>
      <c r="CO40" s="409" t="str">
        <f t="shared" si="5"/>
        <v/>
      </c>
      <c r="CP40" s="409"/>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F40" s="8"/>
      <c r="DG40" s="410" t="str">
        <f>IF('各会計、関係団体の財政状況及び健全化判断比率'!BR13="","",'各会計、関係団体の財政状況及び健全化判断比率'!BR13)</f>
        <v/>
      </c>
      <c r="DH40" s="410"/>
      <c r="DI40" s="21"/>
    </row>
    <row r="41" spans="1:113" ht="32.25" customHeight="1" x14ac:dyDescent="0.15">
      <c r="A41" s="2"/>
      <c r="B41" s="5"/>
      <c r="C41" s="409" t="str">
        <f t="shared" si="0"/>
        <v/>
      </c>
      <c r="D41" s="409"/>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9"/>
      <c r="U41" s="409" t="str">
        <f t="shared" si="1"/>
        <v/>
      </c>
      <c r="V41" s="409"/>
      <c r="W41" s="408"/>
      <c r="X41" s="408"/>
      <c r="Y41" s="408"/>
      <c r="Z41" s="408"/>
      <c r="AA41" s="408"/>
      <c r="AB41" s="408"/>
      <c r="AC41" s="408"/>
      <c r="AD41" s="408"/>
      <c r="AE41" s="408"/>
      <c r="AF41" s="408"/>
      <c r="AG41" s="408"/>
      <c r="AH41" s="408"/>
      <c r="AI41" s="408"/>
      <c r="AJ41" s="408"/>
      <c r="AK41" s="408"/>
      <c r="AL41" s="9"/>
      <c r="AM41" s="409" t="str">
        <f t="shared" si="2"/>
        <v/>
      </c>
      <c r="AN41" s="409"/>
      <c r="AO41" s="408"/>
      <c r="AP41" s="408"/>
      <c r="AQ41" s="408"/>
      <c r="AR41" s="408"/>
      <c r="AS41" s="408"/>
      <c r="AT41" s="408"/>
      <c r="AU41" s="408"/>
      <c r="AV41" s="408"/>
      <c r="AW41" s="408"/>
      <c r="AX41" s="408"/>
      <c r="AY41" s="408"/>
      <c r="AZ41" s="408"/>
      <c r="BA41" s="408"/>
      <c r="BB41" s="408"/>
      <c r="BC41" s="408"/>
      <c r="BD41" s="9"/>
      <c r="BE41" s="409" t="str">
        <f t="shared" si="3"/>
        <v/>
      </c>
      <c r="BF41" s="409"/>
      <c r="BG41" s="408"/>
      <c r="BH41" s="408"/>
      <c r="BI41" s="408"/>
      <c r="BJ41" s="408"/>
      <c r="BK41" s="408"/>
      <c r="BL41" s="408"/>
      <c r="BM41" s="408"/>
      <c r="BN41" s="408"/>
      <c r="BO41" s="408"/>
      <c r="BP41" s="408"/>
      <c r="BQ41" s="408"/>
      <c r="BR41" s="408"/>
      <c r="BS41" s="408"/>
      <c r="BT41" s="408"/>
      <c r="BU41" s="408"/>
      <c r="BV41" s="9"/>
      <c r="BW41" s="409">
        <f t="shared" si="4"/>
        <v>15</v>
      </c>
      <c r="BX41" s="409"/>
      <c r="BY41" s="408" t="str">
        <f>IF('各会計、関係団体の財政状況及び健全化判断比率'!B75="","",'各会計、関係団体の財政状況及び健全化判断比率'!B75)</f>
        <v>別杵速見地域広域市町村圏事務組合（介護認定審査会事業特別会計）</v>
      </c>
      <c r="BZ41" s="408"/>
      <c r="CA41" s="408"/>
      <c r="CB41" s="408"/>
      <c r="CC41" s="408"/>
      <c r="CD41" s="408"/>
      <c r="CE41" s="408"/>
      <c r="CF41" s="408"/>
      <c r="CG41" s="408"/>
      <c r="CH41" s="408"/>
      <c r="CI41" s="408"/>
      <c r="CJ41" s="408"/>
      <c r="CK41" s="408"/>
      <c r="CL41" s="408"/>
      <c r="CM41" s="408"/>
      <c r="CN41" s="9"/>
      <c r="CO41" s="409" t="str">
        <f t="shared" si="5"/>
        <v/>
      </c>
      <c r="CP41" s="409"/>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F41" s="8"/>
      <c r="DG41" s="410" t="str">
        <f>IF('各会計、関係団体の財政状況及び健全化判断比率'!BR14="","",'各会計、関係団体の財政状況及び健全化判断比率'!BR14)</f>
        <v/>
      </c>
      <c r="DH41" s="410"/>
      <c r="DI41" s="21"/>
    </row>
    <row r="42" spans="1:113" ht="32.25" customHeight="1" x14ac:dyDescent="0.15">
      <c r="B42" s="5"/>
      <c r="C42" s="409" t="str">
        <f t="shared" si="0"/>
        <v/>
      </c>
      <c r="D42" s="409"/>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9"/>
      <c r="U42" s="409" t="str">
        <f t="shared" si="1"/>
        <v/>
      </c>
      <c r="V42" s="409"/>
      <c r="W42" s="408"/>
      <c r="X42" s="408"/>
      <c r="Y42" s="408"/>
      <c r="Z42" s="408"/>
      <c r="AA42" s="408"/>
      <c r="AB42" s="408"/>
      <c r="AC42" s="408"/>
      <c r="AD42" s="408"/>
      <c r="AE42" s="408"/>
      <c r="AF42" s="408"/>
      <c r="AG42" s="408"/>
      <c r="AH42" s="408"/>
      <c r="AI42" s="408"/>
      <c r="AJ42" s="408"/>
      <c r="AK42" s="408"/>
      <c r="AL42" s="9"/>
      <c r="AM42" s="409" t="str">
        <f t="shared" si="2"/>
        <v/>
      </c>
      <c r="AN42" s="409"/>
      <c r="AO42" s="408"/>
      <c r="AP42" s="408"/>
      <c r="AQ42" s="408"/>
      <c r="AR42" s="408"/>
      <c r="AS42" s="408"/>
      <c r="AT42" s="408"/>
      <c r="AU42" s="408"/>
      <c r="AV42" s="408"/>
      <c r="AW42" s="408"/>
      <c r="AX42" s="408"/>
      <c r="AY42" s="408"/>
      <c r="AZ42" s="408"/>
      <c r="BA42" s="408"/>
      <c r="BB42" s="408"/>
      <c r="BC42" s="408"/>
      <c r="BD42" s="9"/>
      <c r="BE42" s="409" t="str">
        <f t="shared" si="3"/>
        <v/>
      </c>
      <c r="BF42" s="409"/>
      <c r="BG42" s="408"/>
      <c r="BH42" s="408"/>
      <c r="BI42" s="408"/>
      <c r="BJ42" s="408"/>
      <c r="BK42" s="408"/>
      <c r="BL42" s="408"/>
      <c r="BM42" s="408"/>
      <c r="BN42" s="408"/>
      <c r="BO42" s="408"/>
      <c r="BP42" s="408"/>
      <c r="BQ42" s="408"/>
      <c r="BR42" s="408"/>
      <c r="BS42" s="408"/>
      <c r="BT42" s="408"/>
      <c r="BU42" s="408"/>
      <c r="BV42" s="9"/>
      <c r="BW42" s="409">
        <f t="shared" si="4"/>
        <v>16</v>
      </c>
      <c r="BX42" s="409"/>
      <c r="BY42" s="408" t="str">
        <f>IF('各会計、関係団体の財政状況及び健全化判断比率'!B76="","",'各会計、関係団体の財政状況及び健全化判断比率'!B76)</f>
        <v>別杵速見地域広域市町村圏事務組合（普通会計）</v>
      </c>
      <c r="BZ42" s="408"/>
      <c r="CA42" s="408"/>
      <c r="CB42" s="408"/>
      <c r="CC42" s="408"/>
      <c r="CD42" s="408"/>
      <c r="CE42" s="408"/>
      <c r="CF42" s="408"/>
      <c r="CG42" s="408"/>
      <c r="CH42" s="408"/>
      <c r="CI42" s="408"/>
      <c r="CJ42" s="408"/>
      <c r="CK42" s="408"/>
      <c r="CL42" s="408"/>
      <c r="CM42" s="408"/>
      <c r="CN42" s="9"/>
      <c r="CO42" s="409" t="str">
        <f t="shared" si="5"/>
        <v/>
      </c>
      <c r="CP42" s="409"/>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F42" s="8"/>
      <c r="DG42" s="410" t="str">
        <f>IF('各会計、関係団体の財政状況及び健全化判断比率'!BR15="","",'各会計、関係団体の財政状況及び健全化判断比率'!BR15)</f>
        <v/>
      </c>
      <c r="DH42" s="410"/>
      <c r="DI42" s="21"/>
    </row>
    <row r="43" spans="1:113" ht="32.25" customHeight="1" x14ac:dyDescent="0.15">
      <c r="B43" s="5"/>
      <c r="C43" s="409" t="str">
        <f t="shared" si="0"/>
        <v/>
      </c>
      <c r="D43" s="409"/>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9"/>
      <c r="U43" s="409" t="str">
        <f t="shared" si="1"/>
        <v/>
      </c>
      <c r="V43" s="409"/>
      <c r="W43" s="408"/>
      <c r="X43" s="408"/>
      <c r="Y43" s="408"/>
      <c r="Z43" s="408"/>
      <c r="AA43" s="408"/>
      <c r="AB43" s="408"/>
      <c r="AC43" s="408"/>
      <c r="AD43" s="408"/>
      <c r="AE43" s="408"/>
      <c r="AF43" s="408"/>
      <c r="AG43" s="408"/>
      <c r="AH43" s="408"/>
      <c r="AI43" s="408"/>
      <c r="AJ43" s="408"/>
      <c r="AK43" s="408"/>
      <c r="AL43" s="9"/>
      <c r="AM43" s="409" t="str">
        <f t="shared" si="2"/>
        <v/>
      </c>
      <c r="AN43" s="409"/>
      <c r="AO43" s="408"/>
      <c r="AP43" s="408"/>
      <c r="AQ43" s="408"/>
      <c r="AR43" s="408"/>
      <c r="AS43" s="408"/>
      <c r="AT43" s="408"/>
      <c r="AU43" s="408"/>
      <c r="AV43" s="408"/>
      <c r="AW43" s="408"/>
      <c r="AX43" s="408"/>
      <c r="AY43" s="408"/>
      <c r="AZ43" s="408"/>
      <c r="BA43" s="408"/>
      <c r="BB43" s="408"/>
      <c r="BC43" s="408"/>
      <c r="BD43" s="9"/>
      <c r="BE43" s="409" t="str">
        <f t="shared" si="3"/>
        <v/>
      </c>
      <c r="BF43" s="409"/>
      <c r="BG43" s="408"/>
      <c r="BH43" s="408"/>
      <c r="BI43" s="408"/>
      <c r="BJ43" s="408"/>
      <c r="BK43" s="408"/>
      <c r="BL43" s="408"/>
      <c r="BM43" s="408"/>
      <c r="BN43" s="408"/>
      <c r="BO43" s="408"/>
      <c r="BP43" s="408"/>
      <c r="BQ43" s="408"/>
      <c r="BR43" s="408"/>
      <c r="BS43" s="408"/>
      <c r="BT43" s="408"/>
      <c r="BU43" s="408"/>
      <c r="BV43" s="9"/>
      <c r="BW43" s="409">
        <f t="shared" si="4"/>
        <v>17</v>
      </c>
      <c r="BX43" s="409"/>
      <c r="BY43" s="408" t="str">
        <f>IF('各会計、関係団体の財政状況及び健全化判断比率'!B77="","",'各会計、関係団体の財政状況及び健全化判断比率'!B77)</f>
        <v>杵築速見消防組合</v>
      </c>
      <c r="BZ43" s="408"/>
      <c r="CA43" s="408"/>
      <c r="CB43" s="408"/>
      <c r="CC43" s="408"/>
      <c r="CD43" s="408"/>
      <c r="CE43" s="408"/>
      <c r="CF43" s="408"/>
      <c r="CG43" s="408"/>
      <c r="CH43" s="408"/>
      <c r="CI43" s="408"/>
      <c r="CJ43" s="408"/>
      <c r="CK43" s="408"/>
      <c r="CL43" s="408"/>
      <c r="CM43" s="408"/>
      <c r="CN43" s="9"/>
      <c r="CO43" s="409" t="str">
        <f t="shared" si="5"/>
        <v/>
      </c>
      <c r="CP43" s="409"/>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F43" s="8"/>
      <c r="DG43" s="410" t="str">
        <f>IF('各会計、関係団体の財政状況及び健全化判断比率'!BR16="","",'各会計、関係団体の財政状況及び健全化判断比率'!BR16)</f>
        <v/>
      </c>
      <c r="DH43" s="41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297</v>
      </c>
      <c r="E46" s="1" t="s">
        <v>298</v>
      </c>
    </row>
    <row r="47" spans="1:113" x14ac:dyDescent="0.15">
      <c r="E47" s="1" t="s">
        <v>300</v>
      </c>
    </row>
    <row r="48" spans="1:113" x14ac:dyDescent="0.15">
      <c r="E48" s="1" t="s">
        <v>302</v>
      </c>
    </row>
    <row r="49" spans="5:5" x14ac:dyDescent="0.15">
      <c r="E49" s="1" t="s">
        <v>304</v>
      </c>
    </row>
    <row r="50" spans="5:5" x14ac:dyDescent="0.15">
      <c r="E50" s="1" t="s">
        <v>202</v>
      </c>
    </row>
    <row r="51" spans="5:5" x14ac:dyDescent="0.15">
      <c r="E51" s="1" t="s">
        <v>306</v>
      </c>
    </row>
    <row r="52" spans="5:5" x14ac:dyDescent="0.15">
      <c r="E52" s="1" t="s">
        <v>308</v>
      </c>
    </row>
    <row r="53" spans="5:5" x14ac:dyDescent="0.15"/>
    <row r="54" spans="5:5" x14ac:dyDescent="0.15"/>
    <row r="55" spans="5:5" x14ac:dyDescent="0.15"/>
    <row r="56" spans="5:5" x14ac:dyDescent="0.15"/>
  </sheetData>
  <sheetProtection algorithmName="SHA-512" hashValue="IrWTOdTPSmNVNy6fkZ1phg085hhYHXvVcP9gEhvZBI0uo9gOLdYx0pVOQiPdHJadOj99lp0em4PBlUv9YCDWvA==" saltValue="ouJugpsVtvLTXTa5anWKo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2" t="s">
        <v>108</v>
      </c>
      <c r="DI1" s="693"/>
      <c r="DJ1" s="693"/>
      <c r="DK1" s="693"/>
      <c r="DL1" s="693"/>
      <c r="DM1" s="693"/>
      <c r="DN1" s="694"/>
      <c r="DO1" s="1"/>
      <c r="DP1" s="692" t="s">
        <v>310</v>
      </c>
      <c r="DQ1" s="693"/>
      <c r="DR1" s="693"/>
      <c r="DS1" s="693"/>
      <c r="DT1" s="693"/>
      <c r="DU1" s="693"/>
      <c r="DV1" s="693"/>
      <c r="DW1" s="693"/>
      <c r="DX1" s="693"/>
      <c r="DY1" s="693"/>
      <c r="DZ1" s="693"/>
      <c r="EA1" s="693"/>
      <c r="EB1" s="693"/>
      <c r="EC1" s="694"/>
      <c r="ED1" s="2"/>
      <c r="EE1" s="2"/>
      <c r="EF1" s="2"/>
      <c r="EG1" s="2"/>
      <c r="EH1" s="2"/>
      <c r="EI1" s="2"/>
      <c r="EJ1" s="2"/>
      <c r="EK1" s="2"/>
      <c r="EL1" s="2"/>
      <c r="EM1" s="2"/>
    </row>
    <row r="2" spans="2:143" ht="22.5" customHeight="1" x14ac:dyDescent="0.15">
      <c r="B2" s="43" t="s">
        <v>311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8" t="s">
        <v>111</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8" t="s">
        <v>150</v>
      </c>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29"/>
      <c r="BU3" s="529"/>
      <c r="BV3" s="529"/>
      <c r="BW3" s="529"/>
      <c r="BX3" s="529"/>
      <c r="BY3" s="529"/>
      <c r="BZ3" s="529"/>
      <c r="CA3" s="529"/>
      <c r="CB3" s="571"/>
      <c r="CD3" s="528" t="s">
        <v>313</v>
      </c>
      <c r="CE3" s="529"/>
      <c r="CF3" s="529"/>
      <c r="CG3" s="529"/>
      <c r="CH3" s="529"/>
      <c r="CI3" s="529"/>
      <c r="CJ3" s="529"/>
      <c r="CK3" s="529"/>
      <c r="CL3" s="529"/>
      <c r="CM3" s="529"/>
      <c r="CN3" s="529"/>
      <c r="CO3" s="529"/>
      <c r="CP3" s="529"/>
      <c r="CQ3" s="529"/>
      <c r="CR3" s="529"/>
      <c r="CS3" s="529"/>
      <c r="CT3" s="529"/>
      <c r="CU3" s="529"/>
      <c r="CV3" s="529"/>
      <c r="CW3" s="529"/>
      <c r="CX3" s="529"/>
      <c r="CY3" s="529"/>
      <c r="CZ3" s="529"/>
      <c r="DA3" s="529"/>
      <c r="DB3" s="529"/>
      <c r="DC3" s="529"/>
      <c r="DD3" s="529"/>
      <c r="DE3" s="529"/>
      <c r="DF3" s="529"/>
      <c r="DG3" s="529"/>
      <c r="DH3" s="529"/>
      <c r="DI3" s="529"/>
      <c r="DJ3" s="529"/>
      <c r="DK3" s="529"/>
      <c r="DL3" s="529"/>
      <c r="DM3" s="529"/>
      <c r="DN3" s="529"/>
      <c r="DO3" s="529"/>
      <c r="DP3" s="529"/>
      <c r="DQ3" s="529"/>
      <c r="DR3" s="529"/>
      <c r="DS3" s="529"/>
      <c r="DT3" s="529"/>
      <c r="DU3" s="529"/>
      <c r="DV3" s="529"/>
      <c r="DW3" s="529"/>
      <c r="DX3" s="529"/>
      <c r="DY3" s="529"/>
      <c r="DZ3" s="529"/>
      <c r="EA3" s="529"/>
      <c r="EB3" s="529"/>
      <c r="EC3" s="571"/>
    </row>
    <row r="4" spans="2:143" ht="11.25" customHeight="1" x14ac:dyDescent="0.15">
      <c r="B4" s="528" t="s">
        <v>5</v>
      </c>
      <c r="C4" s="529"/>
      <c r="D4" s="529"/>
      <c r="E4" s="529"/>
      <c r="F4" s="529"/>
      <c r="G4" s="529"/>
      <c r="H4" s="529"/>
      <c r="I4" s="529"/>
      <c r="J4" s="529"/>
      <c r="K4" s="529"/>
      <c r="L4" s="529"/>
      <c r="M4" s="529"/>
      <c r="N4" s="529"/>
      <c r="O4" s="529"/>
      <c r="P4" s="529"/>
      <c r="Q4" s="571"/>
      <c r="R4" s="528" t="s">
        <v>317</v>
      </c>
      <c r="S4" s="529"/>
      <c r="T4" s="529"/>
      <c r="U4" s="529"/>
      <c r="V4" s="529"/>
      <c r="W4" s="529"/>
      <c r="X4" s="529"/>
      <c r="Y4" s="571"/>
      <c r="Z4" s="528" t="s">
        <v>319</v>
      </c>
      <c r="AA4" s="529"/>
      <c r="AB4" s="529"/>
      <c r="AC4" s="571"/>
      <c r="AD4" s="528" t="s">
        <v>269</v>
      </c>
      <c r="AE4" s="529"/>
      <c r="AF4" s="529"/>
      <c r="AG4" s="529"/>
      <c r="AH4" s="529"/>
      <c r="AI4" s="529"/>
      <c r="AJ4" s="529"/>
      <c r="AK4" s="571"/>
      <c r="AL4" s="528" t="s">
        <v>319</v>
      </c>
      <c r="AM4" s="529"/>
      <c r="AN4" s="529"/>
      <c r="AO4" s="571"/>
      <c r="AP4" s="695" t="s">
        <v>321</v>
      </c>
      <c r="AQ4" s="695"/>
      <c r="AR4" s="695"/>
      <c r="AS4" s="695"/>
      <c r="AT4" s="695"/>
      <c r="AU4" s="695"/>
      <c r="AV4" s="695"/>
      <c r="AW4" s="695"/>
      <c r="AX4" s="695"/>
      <c r="AY4" s="695"/>
      <c r="AZ4" s="695"/>
      <c r="BA4" s="695"/>
      <c r="BB4" s="695"/>
      <c r="BC4" s="695"/>
      <c r="BD4" s="695"/>
      <c r="BE4" s="695"/>
      <c r="BF4" s="695"/>
      <c r="BG4" s="695" t="s">
        <v>301</v>
      </c>
      <c r="BH4" s="695"/>
      <c r="BI4" s="695"/>
      <c r="BJ4" s="695"/>
      <c r="BK4" s="695"/>
      <c r="BL4" s="695"/>
      <c r="BM4" s="695"/>
      <c r="BN4" s="695"/>
      <c r="BO4" s="695" t="s">
        <v>319</v>
      </c>
      <c r="BP4" s="695"/>
      <c r="BQ4" s="695"/>
      <c r="BR4" s="695"/>
      <c r="BS4" s="695" t="s">
        <v>323</v>
      </c>
      <c r="BT4" s="695"/>
      <c r="BU4" s="695"/>
      <c r="BV4" s="695"/>
      <c r="BW4" s="695"/>
      <c r="BX4" s="695"/>
      <c r="BY4" s="695"/>
      <c r="BZ4" s="695"/>
      <c r="CA4" s="695"/>
      <c r="CB4" s="695"/>
      <c r="CD4" s="528" t="s">
        <v>324</v>
      </c>
      <c r="CE4" s="529"/>
      <c r="CF4" s="529"/>
      <c r="CG4" s="529"/>
      <c r="CH4" s="529"/>
      <c r="CI4" s="529"/>
      <c r="CJ4" s="529"/>
      <c r="CK4" s="529"/>
      <c r="CL4" s="529"/>
      <c r="CM4" s="529"/>
      <c r="CN4" s="529"/>
      <c r="CO4" s="529"/>
      <c r="CP4" s="529"/>
      <c r="CQ4" s="529"/>
      <c r="CR4" s="529"/>
      <c r="CS4" s="529"/>
      <c r="CT4" s="529"/>
      <c r="CU4" s="529"/>
      <c r="CV4" s="529"/>
      <c r="CW4" s="529"/>
      <c r="CX4" s="529"/>
      <c r="CY4" s="529"/>
      <c r="CZ4" s="529"/>
      <c r="DA4" s="529"/>
      <c r="DB4" s="529"/>
      <c r="DC4" s="529"/>
      <c r="DD4" s="529"/>
      <c r="DE4" s="529"/>
      <c r="DF4" s="529"/>
      <c r="DG4" s="529"/>
      <c r="DH4" s="529"/>
      <c r="DI4" s="529"/>
      <c r="DJ4" s="529"/>
      <c r="DK4" s="529"/>
      <c r="DL4" s="529"/>
      <c r="DM4" s="529"/>
      <c r="DN4" s="529"/>
      <c r="DO4" s="529"/>
      <c r="DP4" s="529"/>
      <c r="DQ4" s="529"/>
      <c r="DR4" s="529"/>
      <c r="DS4" s="529"/>
      <c r="DT4" s="529"/>
      <c r="DU4" s="529"/>
      <c r="DV4" s="529"/>
      <c r="DW4" s="529"/>
      <c r="DX4" s="529"/>
      <c r="DY4" s="529"/>
      <c r="DZ4" s="529"/>
      <c r="EA4" s="529"/>
      <c r="EB4" s="529"/>
      <c r="EC4" s="571"/>
    </row>
    <row r="5" spans="2:143" s="8" customFormat="1" ht="11.25" customHeight="1" x14ac:dyDescent="0.15">
      <c r="B5" s="656" t="s">
        <v>316</v>
      </c>
      <c r="C5" s="657"/>
      <c r="D5" s="657"/>
      <c r="E5" s="657"/>
      <c r="F5" s="657"/>
      <c r="G5" s="657"/>
      <c r="H5" s="657"/>
      <c r="I5" s="657"/>
      <c r="J5" s="657"/>
      <c r="K5" s="657"/>
      <c r="L5" s="657"/>
      <c r="M5" s="657"/>
      <c r="N5" s="657"/>
      <c r="O5" s="657"/>
      <c r="P5" s="657"/>
      <c r="Q5" s="658"/>
      <c r="R5" s="653">
        <v>3068994</v>
      </c>
      <c r="S5" s="654"/>
      <c r="T5" s="654"/>
      <c r="U5" s="654"/>
      <c r="V5" s="654"/>
      <c r="W5" s="654"/>
      <c r="X5" s="654"/>
      <c r="Y5" s="679"/>
      <c r="Z5" s="690">
        <v>29.7</v>
      </c>
      <c r="AA5" s="690"/>
      <c r="AB5" s="690"/>
      <c r="AC5" s="690"/>
      <c r="AD5" s="691">
        <v>3068994</v>
      </c>
      <c r="AE5" s="691"/>
      <c r="AF5" s="691"/>
      <c r="AG5" s="691"/>
      <c r="AH5" s="691"/>
      <c r="AI5" s="691"/>
      <c r="AJ5" s="691"/>
      <c r="AK5" s="691"/>
      <c r="AL5" s="680">
        <v>52</v>
      </c>
      <c r="AM5" s="660"/>
      <c r="AN5" s="660"/>
      <c r="AO5" s="683"/>
      <c r="AP5" s="656" t="s">
        <v>325</v>
      </c>
      <c r="AQ5" s="657"/>
      <c r="AR5" s="657"/>
      <c r="AS5" s="657"/>
      <c r="AT5" s="657"/>
      <c r="AU5" s="657"/>
      <c r="AV5" s="657"/>
      <c r="AW5" s="657"/>
      <c r="AX5" s="657"/>
      <c r="AY5" s="657"/>
      <c r="AZ5" s="657"/>
      <c r="BA5" s="657"/>
      <c r="BB5" s="657"/>
      <c r="BC5" s="657"/>
      <c r="BD5" s="657"/>
      <c r="BE5" s="657"/>
      <c r="BF5" s="658"/>
      <c r="BG5" s="616">
        <v>3041949</v>
      </c>
      <c r="BH5" s="498"/>
      <c r="BI5" s="498"/>
      <c r="BJ5" s="498"/>
      <c r="BK5" s="498"/>
      <c r="BL5" s="498"/>
      <c r="BM5" s="498"/>
      <c r="BN5" s="629"/>
      <c r="BO5" s="642">
        <v>99.1</v>
      </c>
      <c r="BP5" s="642"/>
      <c r="BQ5" s="642"/>
      <c r="BR5" s="642"/>
      <c r="BS5" s="643">
        <v>28381</v>
      </c>
      <c r="BT5" s="643"/>
      <c r="BU5" s="643"/>
      <c r="BV5" s="643"/>
      <c r="BW5" s="643"/>
      <c r="BX5" s="643"/>
      <c r="BY5" s="643"/>
      <c r="BZ5" s="643"/>
      <c r="CA5" s="643"/>
      <c r="CB5" s="671"/>
      <c r="CD5" s="528" t="s">
        <v>321</v>
      </c>
      <c r="CE5" s="529"/>
      <c r="CF5" s="529"/>
      <c r="CG5" s="529"/>
      <c r="CH5" s="529"/>
      <c r="CI5" s="529"/>
      <c r="CJ5" s="529"/>
      <c r="CK5" s="529"/>
      <c r="CL5" s="529"/>
      <c r="CM5" s="529"/>
      <c r="CN5" s="529"/>
      <c r="CO5" s="529"/>
      <c r="CP5" s="529"/>
      <c r="CQ5" s="571"/>
      <c r="CR5" s="528" t="s">
        <v>327</v>
      </c>
      <c r="CS5" s="529"/>
      <c r="CT5" s="529"/>
      <c r="CU5" s="529"/>
      <c r="CV5" s="529"/>
      <c r="CW5" s="529"/>
      <c r="CX5" s="529"/>
      <c r="CY5" s="571"/>
      <c r="CZ5" s="528" t="s">
        <v>319</v>
      </c>
      <c r="DA5" s="529"/>
      <c r="DB5" s="529"/>
      <c r="DC5" s="571"/>
      <c r="DD5" s="528" t="s">
        <v>329</v>
      </c>
      <c r="DE5" s="529"/>
      <c r="DF5" s="529"/>
      <c r="DG5" s="529"/>
      <c r="DH5" s="529"/>
      <c r="DI5" s="529"/>
      <c r="DJ5" s="529"/>
      <c r="DK5" s="529"/>
      <c r="DL5" s="529"/>
      <c r="DM5" s="529"/>
      <c r="DN5" s="529"/>
      <c r="DO5" s="529"/>
      <c r="DP5" s="571"/>
      <c r="DQ5" s="528" t="s">
        <v>331</v>
      </c>
      <c r="DR5" s="529"/>
      <c r="DS5" s="529"/>
      <c r="DT5" s="529"/>
      <c r="DU5" s="529"/>
      <c r="DV5" s="529"/>
      <c r="DW5" s="529"/>
      <c r="DX5" s="529"/>
      <c r="DY5" s="529"/>
      <c r="DZ5" s="529"/>
      <c r="EA5" s="529"/>
      <c r="EB5" s="529"/>
      <c r="EC5" s="571"/>
    </row>
    <row r="6" spans="2:143" ht="11.25" customHeight="1" x14ac:dyDescent="0.15">
      <c r="B6" s="613" t="s">
        <v>332</v>
      </c>
      <c r="C6" s="614"/>
      <c r="D6" s="614"/>
      <c r="E6" s="614"/>
      <c r="F6" s="614"/>
      <c r="G6" s="614"/>
      <c r="H6" s="614"/>
      <c r="I6" s="614"/>
      <c r="J6" s="614"/>
      <c r="K6" s="614"/>
      <c r="L6" s="614"/>
      <c r="M6" s="614"/>
      <c r="N6" s="614"/>
      <c r="O6" s="614"/>
      <c r="P6" s="614"/>
      <c r="Q6" s="615"/>
      <c r="R6" s="616">
        <v>111064</v>
      </c>
      <c r="S6" s="498"/>
      <c r="T6" s="498"/>
      <c r="U6" s="498"/>
      <c r="V6" s="498"/>
      <c r="W6" s="498"/>
      <c r="X6" s="498"/>
      <c r="Y6" s="629"/>
      <c r="Z6" s="642">
        <v>1.1000000000000001</v>
      </c>
      <c r="AA6" s="642"/>
      <c r="AB6" s="642"/>
      <c r="AC6" s="642"/>
      <c r="AD6" s="643">
        <v>111064</v>
      </c>
      <c r="AE6" s="643"/>
      <c r="AF6" s="643"/>
      <c r="AG6" s="643"/>
      <c r="AH6" s="643"/>
      <c r="AI6" s="643"/>
      <c r="AJ6" s="643"/>
      <c r="AK6" s="643"/>
      <c r="AL6" s="619">
        <v>1.9</v>
      </c>
      <c r="AM6" s="364"/>
      <c r="AN6" s="364"/>
      <c r="AO6" s="644"/>
      <c r="AP6" s="613" t="s">
        <v>102</v>
      </c>
      <c r="AQ6" s="614"/>
      <c r="AR6" s="614"/>
      <c r="AS6" s="614"/>
      <c r="AT6" s="614"/>
      <c r="AU6" s="614"/>
      <c r="AV6" s="614"/>
      <c r="AW6" s="614"/>
      <c r="AX6" s="614"/>
      <c r="AY6" s="614"/>
      <c r="AZ6" s="614"/>
      <c r="BA6" s="614"/>
      <c r="BB6" s="614"/>
      <c r="BC6" s="614"/>
      <c r="BD6" s="614"/>
      <c r="BE6" s="614"/>
      <c r="BF6" s="615"/>
      <c r="BG6" s="616">
        <v>3041949</v>
      </c>
      <c r="BH6" s="498"/>
      <c r="BI6" s="498"/>
      <c r="BJ6" s="498"/>
      <c r="BK6" s="498"/>
      <c r="BL6" s="498"/>
      <c r="BM6" s="498"/>
      <c r="BN6" s="629"/>
      <c r="BO6" s="642">
        <v>99.1</v>
      </c>
      <c r="BP6" s="642"/>
      <c r="BQ6" s="642"/>
      <c r="BR6" s="642"/>
      <c r="BS6" s="643">
        <v>28381</v>
      </c>
      <c r="BT6" s="643"/>
      <c r="BU6" s="643"/>
      <c r="BV6" s="643"/>
      <c r="BW6" s="643"/>
      <c r="BX6" s="643"/>
      <c r="BY6" s="643"/>
      <c r="BZ6" s="643"/>
      <c r="CA6" s="643"/>
      <c r="CB6" s="671"/>
      <c r="CD6" s="656" t="s">
        <v>333</v>
      </c>
      <c r="CE6" s="657"/>
      <c r="CF6" s="657"/>
      <c r="CG6" s="657"/>
      <c r="CH6" s="657"/>
      <c r="CI6" s="657"/>
      <c r="CJ6" s="657"/>
      <c r="CK6" s="657"/>
      <c r="CL6" s="657"/>
      <c r="CM6" s="657"/>
      <c r="CN6" s="657"/>
      <c r="CO6" s="657"/>
      <c r="CP6" s="657"/>
      <c r="CQ6" s="658"/>
      <c r="CR6" s="616">
        <v>140550</v>
      </c>
      <c r="CS6" s="498"/>
      <c r="CT6" s="498"/>
      <c r="CU6" s="498"/>
      <c r="CV6" s="498"/>
      <c r="CW6" s="498"/>
      <c r="CX6" s="498"/>
      <c r="CY6" s="629"/>
      <c r="CZ6" s="680">
        <v>1.4</v>
      </c>
      <c r="DA6" s="660"/>
      <c r="DB6" s="660"/>
      <c r="DC6" s="681"/>
      <c r="DD6" s="622" t="s">
        <v>205</v>
      </c>
      <c r="DE6" s="498"/>
      <c r="DF6" s="498"/>
      <c r="DG6" s="498"/>
      <c r="DH6" s="498"/>
      <c r="DI6" s="498"/>
      <c r="DJ6" s="498"/>
      <c r="DK6" s="498"/>
      <c r="DL6" s="498"/>
      <c r="DM6" s="498"/>
      <c r="DN6" s="498"/>
      <c r="DO6" s="498"/>
      <c r="DP6" s="629"/>
      <c r="DQ6" s="622">
        <v>140550</v>
      </c>
      <c r="DR6" s="498"/>
      <c r="DS6" s="498"/>
      <c r="DT6" s="498"/>
      <c r="DU6" s="498"/>
      <c r="DV6" s="498"/>
      <c r="DW6" s="498"/>
      <c r="DX6" s="498"/>
      <c r="DY6" s="498"/>
      <c r="DZ6" s="498"/>
      <c r="EA6" s="498"/>
      <c r="EB6" s="498"/>
      <c r="EC6" s="648"/>
    </row>
    <row r="7" spans="2:143" ht="11.25" customHeight="1" x14ac:dyDescent="0.15">
      <c r="B7" s="613" t="s">
        <v>49</v>
      </c>
      <c r="C7" s="614"/>
      <c r="D7" s="614"/>
      <c r="E7" s="614"/>
      <c r="F7" s="614"/>
      <c r="G7" s="614"/>
      <c r="H7" s="614"/>
      <c r="I7" s="614"/>
      <c r="J7" s="614"/>
      <c r="K7" s="614"/>
      <c r="L7" s="614"/>
      <c r="M7" s="614"/>
      <c r="N7" s="614"/>
      <c r="O7" s="614"/>
      <c r="P7" s="614"/>
      <c r="Q7" s="615"/>
      <c r="R7" s="616">
        <v>2664</v>
      </c>
      <c r="S7" s="498"/>
      <c r="T7" s="498"/>
      <c r="U7" s="498"/>
      <c r="V7" s="498"/>
      <c r="W7" s="498"/>
      <c r="X7" s="498"/>
      <c r="Y7" s="629"/>
      <c r="Z7" s="642">
        <v>0</v>
      </c>
      <c r="AA7" s="642"/>
      <c r="AB7" s="642"/>
      <c r="AC7" s="642"/>
      <c r="AD7" s="643">
        <v>2664</v>
      </c>
      <c r="AE7" s="643"/>
      <c r="AF7" s="643"/>
      <c r="AG7" s="643"/>
      <c r="AH7" s="643"/>
      <c r="AI7" s="643"/>
      <c r="AJ7" s="643"/>
      <c r="AK7" s="643"/>
      <c r="AL7" s="619">
        <v>0</v>
      </c>
      <c r="AM7" s="364"/>
      <c r="AN7" s="364"/>
      <c r="AO7" s="644"/>
      <c r="AP7" s="613" t="s">
        <v>334</v>
      </c>
      <c r="AQ7" s="614"/>
      <c r="AR7" s="614"/>
      <c r="AS7" s="614"/>
      <c r="AT7" s="614"/>
      <c r="AU7" s="614"/>
      <c r="AV7" s="614"/>
      <c r="AW7" s="614"/>
      <c r="AX7" s="614"/>
      <c r="AY7" s="614"/>
      <c r="AZ7" s="614"/>
      <c r="BA7" s="614"/>
      <c r="BB7" s="614"/>
      <c r="BC7" s="614"/>
      <c r="BD7" s="614"/>
      <c r="BE7" s="614"/>
      <c r="BF7" s="615"/>
      <c r="BG7" s="616">
        <v>1406046</v>
      </c>
      <c r="BH7" s="498"/>
      <c r="BI7" s="498"/>
      <c r="BJ7" s="498"/>
      <c r="BK7" s="498"/>
      <c r="BL7" s="498"/>
      <c r="BM7" s="498"/>
      <c r="BN7" s="629"/>
      <c r="BO7" s="642">
        <v>45.8</v>
      </c>
      <c r="BP7" s="642"/>
      <c r="BQ7" s="642"/>
      <c r="BR7" s="642"/>
      <c r="BS7" s="643">
        <v>28381</v>
      </c>
      <c r="BT7" s="643"/>
      <c r="BU7" s="643"/>
      <c r="BV7" s="643"/>
      <c r="BW7" s="643"/>
      <c r="BX7" s="643"/>
      <c r="BY7" s="643"/>
      <c r="BZ7" s="643"/>
      <c r="CA7" s="643"/>
      <c r="CB7" s="671"/>
      <c r="CD7" s="613" t="s">
        <v>336</v>
      </c>
      <c r="CE7" s="614"/>
      <c r="CF7" s="614"/>
      <c r="CG7" s="614"/>
      <c r="CH7" s="614"/>
      <c r="CI7" s="614"/>
      <c r="CJ7" s="614"/>
      <c r="CK7" s="614"/>
      <c r="CL7" s="614"/>
      <c r="CM7" s="614"/>
      <c r="CN7" s="614"/>
      <c r="CO7" s="614"/>
      <c r="CP7" s="614"/>
      <c r="CQ7" s="615"/>
      <c r="CR7" s="616">
        <v>1683539</v>
      </c>
      <c r="CS7" s="498"/>
      <c r="CT7" s="498"/>
      <c r="CU7" s="498"/>
      <c r="CV7" s="498"/>
      <c r="CW7" s="498"/>
      <c r="CX7" s="498"/>
      <c r="CY7" s="629"/>
      <c r="CZ7" s="642">
        <v>16.600000000000001</v>
      </c>
      <c r="DA7" s="642"/>
      <c r="DB7" s="642"/>
      <c r="DC7" s="642"/>
      <c r="DD7" s="622">
        <v>114912</v>
      </c>
      <c r="DE7" s="498"/>
      <c r="DF7" s="498"/>
      <c r="DG7" s="498"/>
      <c r="DH7" s="498"/>
      <c r="DI7" s="498"/>
      <c r="DJ7" s="498"/>
      <c r="DK7" s="498"/>
      <c r="DL7" s="498"/>
      <c r="DM7" s="498"/>
      <c r="DN7" s="498"/>
      <c r="DO7" s="498"/>
      <c r="DP7" s="629"/>
      <c r="DQ7" s="622">
        <v>1129508</v>
      </c>
      <c r="DR7" s="498"/>
      <c r="DS7" s="498"/>
      <c r="DT7" s="498"/>
      <c r="DU7" s="498"/>
      <c r="DV7" s="498"/>
      <c r="DW7" s="498"/>
      <c r="DX7" s="498"/>
      <c r="DY7" s="498"/>
      <c r="DZ7" s="498"/>
      <c r="EA7" s="498"/>
      <c r="EB7" s="498"/>
      <c r="EC7" s="648"/>
    </row>
    <row r="8" spans="2:143" ht="11.25" customHeight="1" x14ac:dyDescent="0.15">
      <c r="B8" s="613" t="s">
        <v>337</v>
      </c>
      <c r="C8" s="614"/>
      <c r="D8" s="614"/>
      <c r="E8" s="614"/>
      <c r="F8" s="614"/>
      <c r="G8" s="614"/>
      <c r="H8" s="614"/>
      <c r="I8" s="614"/>
      <c r="J8" s="614"/>
      <c r="K8" s="614"/>
      <c r="L8" s="614"/>
      <c r="M8" s="614"/>
      <c r="N8" s="614"/>
      <c r="O8" s="614"/>
      <c r="P8" s="614"/>
      <c r="Q8" s="615"/>
      <c r="R8" s="616">
        <v>8719</v>
      </c>
      <c r="S8" s="498"/>
      <c r="T8" s="498"/>
      <c r="U8" s="498"/>
      <c r="V8" s="498"/>
      <c r="W8" s="498"/>
      <c r="X8" s="498"/>
      <c r="Y8" s="629"/>
      <c r="Z8" s="642">
        <v>0.1</v>
      </c>
      <c r="AA8" s="642"/>
      <c r="AB8" s="642"/>
      <c r="AC8" s="642"/>
      <c r="AD8" s="643">
        <v>8719</v>
      </c>
      <c r="AE8" s="643"/>
      <c r="AF8" s="643"/>
      <c r="AG8" s="643"/>
      <c r="AH8" s="643"/>
      <c r="AI8" s="643"/>
      <c r="AJ8" s="643"/>
      <c r="AK8" s="643"/>
      <c r="AL8" s="619">
        <v>0.1</v>
      </c>
      <c r="AM8" s="364"/>
      <c r="AN8" s="364"/>
      <c r="AO8" s="644"/>
      <c r="AP8" s="613" t="s">
        <v>120</v>
      </c>
      <c r="AQ8" s="614"/>
      <c r="AR8" s="614"/>
      <c r="AS8" s="614"/>
      <c r="AT8" s="614"/>
      <c r="AU8" s="614"/>
      <c r="AV8" s="614"/>
      <c r="AW8" s="614"/>
      <c r="AX8" s="614"/>
      <c r="AY8" s="614"/>
      <c r="AZ8" s="614"/>
      <c r="BA8" s="614"/>
      <c r="BB8" s="614"/>
      <c r="BC8" s="614"/>
      <c r="BD8" s="614"/>
      <c r="BE8" s="614"/>
      <c r="BF8" s="615"/>
      <c r="BG8" s="616">
        <v>47306</v>
      </c>
      <c r="BH8" s="498"/>
      <c r="BI8" s="498"/>
      <c r="BJ8" s="498"/>
      <c r="BK8" s="498"/>
      <c r="BL8" s="498"/>
      <c r="BM8" s="498"/>
      <c r="BN8" s="629"/>
      <c r="BO8" s="642">
        <v>1.5</v>
      </c>
      <c r="BP8" s="642"/>
      <c r="BQ8" s="642"/>
      <c r="BR8" s="642"/>
      <c r="BS8" s="622" t="s">
        <v>205</v>
      </c>
      <c r="BT8" s="498"/>
      <c r="BU8" s="498"/>
      <c r="BV8" s="498"/>
      <c r="BW8" s="498"/>
      <c r="BX8" s="498"/>
      <c r="BY8" s="498"/>
      <c r="BZ8" s="498"/>
      <c r="CA8" s="498"/>
      <c r="CB8" s="648"/>
      <c r="CD8" s="613" t="s">
        <v>339</v>
      </c>
      <c r="CE8" s="614"/>
      <c r="CF8" s="614"/>
      <c r="CG8" s="614"/>
      <c r="CH8" s="614"/>
      <c r="CI8" s="614"/>
      <c r="CJ8" s="614"/>
      <c r="CK8" s="614"/>
      <c r="CL8" s="614"/>
      <c r="CM8" s="614"/>
      <c r="CN8" s="614"/>
      <c r="CO8" s="614"/>
      <c r="CP8" s="614"/>
      <c r="CQ8" s="615"/>
      <c r="CR8" s="616">
        <v>3817379</v>
      </c>
      <c r="CS8" s="498"/>
      <c r="CT8" s="498"/>
      <c r="CU8" s="498"/>
      <c r="CV8" s="498"/>
      <c r="CW8" s="498"/>
      <c r="CX8" s="498"/>
      <c r="CY8" s="629"/>
      <c r="CZ8" s="642">
        <v>37.6</v>
      </c>
      <c r="DA8" s="642"/>
      <c r="DB8" s="642"/>
      <c r="DC8" s="642"/>
      <c r="DD8" s="622">
        <v>30981</v>
      </c>
      <c r="DE8" s="498"/>
      <c r="DF8" s="498"/>
      <c r="DG8" s="498"/>
      <c r="DH8" s="498"/>
      <c r="DI8" s="498"/>
      <c r="DJ8" s="498"/>
      <c r="DK8" s="498"/>
      <c r="DL8" s="498"/>
      <c r="DM8" s="498"/>
      <c r="DN8" s="498"/>
      <c r="DO8" s="498"/>
      <c r="DP8" s="629"/>
      <c r="DQ8" s="622">
        <v>1853053</v>
      </c>
      <c r="DR8" s="498"/>
      <c r="DS8" s="498"/>
      <c r="DT8" s="498"/>
      <c r="DU8" s="498"/>
      <c r="DV8" s="498"/>
      <c r="DW8" s="498"/>
      <c r="DX8" s="498"/>
      <c r="DY8" s="498"/>
      <c r="DZ8" s="498"/>
      <c r="EA8" s="498"/>
      <c r="EB8" s="498"/>
      <c r="EC8" s="648"/>
    </row>
    <row r="9" spans="2:143" ht="11.25" customHeight="1" x14ac:dyDescent="0.15">
      <c r="B9" s="613" t="s">
        <v>340</v>
      </c>
      <c r="C9" s="614"/>
      <c r="D9" s="614"/>
      <c r="E9" s="614"/>
      <c r="F9" s="614"/>
      <c r="G9" s="614"/>
      <c r="H9" s="614"/>
      <c r="I9" s="614"/>
      <c r="J9" s="614"/>
      <c r="K9" s="614"/>
      <c r="L9" s="614"/>
      <c r="M9" s="614"/>
      <c r="N9" s="614"/>
      <c r="O9" s="614"/>
      <c r="P9" s="614"/>
      <c r="Q9" s="615"/>
      <c r="R9" s="616">
        <v>5113</v>
      </c>
      <c r="S9" s="498"/>
      <c r="T9" s="498"/>
      <c r="U9" s="498"/>
      <c r="V9" s="498"/>
      <c r="W9" s="498"/>
      <c r="X9" s="498"/>
      <c r="Y9" s="629"/>
      <c r="Z9" s="642">
        <v>0</v>
      </c>
      <c r="AA9" s="642"/>
      <c r="AB9" s="642"/>
      <c r="AC9" s="642"/>
      <c r="AD9" s="643">
        <v>5113</v>
      </c>
      <c r="AE9" s="643"/>
      <c r="AF9" s="643"/>
      <c r="AG9" s="643"/>
      <c r="AH9" s="643"/>
      <c r="AI9" s="643"/>
      <c r="AJ9" s="643"/>
      <c r="AK9" s="643"/>
      <c r="AL9" s="619">
        <v>0.1</v>
      </c>
      <c r="AM9" s="364"/>
      <c r="AN9" s="364"/>
      <c r="AO9" s="644"/>
      <c r="AP9" s="613" t="s">
        <v>342</v>
      </c>
      <c r="AQ9" s="614"/>
      <c r="AR9" s="614"/>
      <c r="AS9" s="614"/>
      <c r="AT9" s="614"/>
      <c r="AU9" s="614"/>
      <c r="AV9" s="614"/>
      <c r="AW9" s="614"/>
      <c r="AX9" s="614"/>
      <c r="AY9" s="614"/>
      <c r="AZ9" s="614"/>
      <c r="BA9" s="614"/>
      <c r="BB9" s="614"/>
      <c r="BC9" s="614"/>
      <c r="BD9" s="614"/>
      <c r="BE9" s="614"/>
      <c r="BF9" s="615"/>
      <c r="BG9" s="616">
        <v>1152132</v>
      </c>
      <c r="BH9" s="498"/>
      <c r="BI9" s="498"/>
      <c r="BJ9" s="498"/>
      <c r="BK9" s="498"/>
      <c r="BL9" s="498"/>
      <c r="BM9" s="498"/>
      <c r="BN9" s="629"/>
      <c r="BO9" s="642">
        <v>37.5</v>
      </c>
      <c r="BP9" s="642"/>
      <c r="BQ9" s="642"/>
      <c r="BR9" s="642"/>
      <c r="BS9" s="622" t="s">
        <v>205</v>
      </c>
      <c r="BT9" s="498"/>
      <c r="BU9" s="498"/>
      <c r="BV9" s="498"/>
      <c r="BW9" s="498"/>
      <c r="BX9" s="498"/>
      <c r="BY9" s="498"/>
      <c r="BZ9" s="498"/>
      <c r="CA9" s="498"/>
      <c r="CB9" s="648"/>
      <c r="CD9" s="613" t="s">
        <v>344</v>
      </c>
      <c r="CE9" s="614"/>
      <c r="CF9" s="614"/>
      <c r="CG9" s="614"/>
      <c r="CH9" s="614"/>
      <c r="CI9" s="614"/>
      <c r="CJ9" s="614"/>
      <c r="CK9" s="614"/>
      <c r="CL9" s="614"/>
      <c r="CM9" s="614"/>
      <c r="CN9" s="614"/>
      <c r="CO9" s="614"/>
      <c r="CP9" s="614"/>
      <c r="CQ9" s="615"/>
      <c r="CR9" s="616">
        <v>654050</v>
      </c>
      <c r="CS9" s="498"/>
      <c r="CT9" s="498"/>
      <c r="CU9" s="498"/>
      <c r="CV9" s="498"/>
      <c r="CW9" s="498"/>
      <c r="CX9" s="498"/>
      <c r="CY9" s="629"/>
      <c r="CZ9" s="642">
        <v>6.4</v>
      </c>
      <c r="DA9" s="642"/>
      <c r="DB9" s="642"/>
      <c r="DC9" s="642"/>
      <c r="DD9" s="622">
        <v>3672</v>
      </c>
      <c r="DE9" s="498"/>
      <c r="DF9" s="498"/>
      <c r="DG9" s="498"/>
      <c r="DH9" s="498"/>
      <c r="DI9" s="498"/>
      <c r="DJ9" s="498"/>
      <c r="DK9" s="498"/>
      <c r="DL9" s="498"/>
      <c r="DM9" s="498"/>
      <c r="DN9" s="498"/>
      <c r="DO9" s="498"/>
      <c r="DP9" s="629"/>
      <c r="DQ9" s="622">
        <v>574375</v>
      </c>
      <c r="DR9" s="498"/>
      <c r="DS9" s="498"/>
      <c r="DT9" s="498"/>
      <c r="DU9" s="498"/>
      <c r="DV9" s="498"/>
      <c r="DW9" s="498"/>
      <c r="DX9" s="498"/>
      <c r="DY9" s="498"/>
      <c r="DZ9" s="498"/>
      <c r="EA9" s="498"/>
      <c r="EB9" s="498"/>
      <c r="EC9" s="648"/>
    </row>
    <row r="10" spans="2:143" ht="11.25" customHeight="1" x14ac:dyDescent="0.15">
      <c r="B10" s="613" t="s">
        <v>126</v>
      </c>
      <c r="C10" s="614"/>
      <c r="D10" s="614"/>
      <c r="E10" s="614"/>
      <c r="F10" s="614"/>
      <c r="G10" s="614"/>
      <c r="H10" s="614"/>
      <c r="I10" s="614"/>
      <c r="J10" s="614"/>
      <c r="K10" s="614"/>
      <c r="L10" s="614"/>
      <c r="M10" s="614"/>
      <c r="N10" s="614"/>
      <c r="O10" s="614"/>
      <c r="P10" s="614"/>
      <c r="Q10" s="615"/>
      <c r="R10" s="616" t="s">
        <v>205</v>
      </c>
      <c r="S10" s="498"/>
      <c r="T10" s="498"/>
      <c r="U10" s="498"/>
      <c r="V10" s="498"/>
      <c r="W10" s="498"/>
      <c r="X10" s="498"/>
      <c r="Y10" s="629"/>
      <c r="Z10" s="642" t="s">
        <v>205</v>
      </c>
      <c r="AA10" s="642"/>
      <c r="AB10" s="642"/>
      <c r="AC10" s="642"/>
      <c r="AD10" s="643" t="s">
        <v>205</v>
      </c>
      <c r="AE10" s="643"/>
      <c r="AF10" s="643"/>
      <c r="AG10" s="643"/>
      <c r="AH10" s="643"/>
      <c r="AI10" s="643"/>
      <c r="AJ10" s="643"/>
      <c r="AK10" s="643"/>
      <c r="AL10" s="619" t="s">
        <v>205</v>
      </c>
      <c r="AM10" s="364"/>
      <c r="AN10" s="364"/>
      <c r="AO10" s="644"/>
      <c r="AP10" s="613" t="s">
        <v>194</v>
      </c>
      <c r="AQ10" s="614"/>
      <c r="AR10" s="614"/>
      <c r="AS10" s="614"/>
      <c r="AT10" s="614"/>
      <c r="AU10" s="614"/>
      <c r="AV10" s="614"/>
      <c r="AW10" s="614"/>
      <c r="AX10" s="614"/>
      <c r="AY10" s="614"/>
      <c r="AZ10" s="614"/>
      <c r="BA10" s="614"/>
      <c r="BB10" s="614"/>
      <c r="BC10" s="614"/>
      <c r="BD10" s="614"/>
      <c r="BE10" s="614"/>
      <c r="BF10" s="615"/>
      <c r="BG10" s="616">
        <v>63085</v>
      </c>
      <c r="BH10" s="498"/>
      <c r="BI10" s="498"/>
      <c r="BJ10" s="498"/>
      <c r="BK10" s="498"/>
      <c r="BL10" s="498"/>
      <c r="BM10" s="498"/>
      <c r="BN10" s="629"/>
      <c r="BO10" s="642">
        <v>2.1</v>
      </c>
      <c r="BP10" s="642"/>
      <c r="BQ10" s="642"/>
      <c r="BR10" s="642"/>
      <c r="BS10" s="622" t="s">
        <v>205</v>
      </c>
      <c r="BT10" s="498"/>
      <c r="BU10" s="498"/>
      <c r="BV10" s="498"/>
      <c r="BW10" s="498"/>
      <c r="BX10" s="498"/>
      <c r="BY10" s="498"/>
      <c r="BZ10" s="498"/>
      <c r="CA10" s="498"/>
      <c r="CB10" s="648"/>
      <c r="CD10" s="613" t="s">
        <v>45</v>
      </c>
      <c r="CE10" s="614"/>
      <c r="CF10" s="614"/>
      <c r="CG10" s="614"/>
      <c r="CH10" s="614"/>
      <c r="CI10" s="614"/>
      <c r="CJ10" s="614"/>
      <c r="CK10" s="614"/>
      <c r="CL10" s="614"/>
      <c r="CM10" s="614"/>
      <c r="CN10" s="614"/>
      <c r="CO10" s="614"/>
      <c r="CP10" s="614"/>
      <c r="CQ10" s="615"/>
      <c r="CR10" s="616" t="s">
        <v>205</v>
      </c>
      <c r="CS10" s="498"/>
      <c r="CT10" s="498"/>
      <c r="CU10" s="498"/>
      <c r="CV10" s="498"/>
      <c r="CW10" s="498"/>
      <c r="CX10" s="498"/>
      <c r="CY10" s="629"/>
      <c r="CZ10" s="642" t="s">
        <v>205</v>
      </c>
      <c r="DA10" s="642"/>
      <c r="DB10" s="642"/>
      <c r="DC10" s="642"/>
      <c r="DD10" s="622" t="s">
        <v>205</v>
      </c>
      <c r="DE10" s="498"/>
      <c r="DF10" s="498"/>
      <c r="DG10" s="498"/>
      <c r="DH10" s="498"/>
      <c r="DI10" s="498"/>
      <c r="DJ10" s="498"/>
      <c r="DK10" s="498"/>
      <c r="DL10" s="498"/>
      <c r="DM10" s="498"/>
      <c r="DN10" s="498"/>
      <c r="DO10" s="498"/>
      <c r="DP10" s="629"/>
      <c r="DQ10" s="622" t="s">
        <v>205</v>
      </c>
      <c r="DR10" s="498"/>
      <c r="DS10" s="498"/>
      <c r="DT10" s="498"/>
      <c r="DU10" s="498"/>
      <c r="DV10" s="498"/>
      <c r="DW10" s="498"/>
      <c r="DX10" s="498"/>
      <c r="DY10" s="498"/>
      <c r="DZ10" s="498"/>
      <c r="EA10" s="498"/>
      <c r="EB10" s="498"/>
      <c r="EC10" s="648"/>
    </row>
    <row r="11" spans="2:143" ht="11.25" customHeight="1" x14ac:dyDescent="0.15">
      <c r="B11" s="613" t="s">
        <v>100</v>
      </c>
      <c r="C11" s="614"/>
      <c r="D11" s="614"/>
      <c r="E11" s="614"/>
      <c r="F11" s="614"/>
      <c r="G11" s="614"/>
      <c r="H11" s="614"/>
      <c r="I11" s="614"/>
      <c r="J11" s="614"/>
      <c r="K11" s="614"/>
      <c r="L11" s="614"/>
      <c r="M11" s="614"/>
      <c r="N11" s="614"/>
      <c r="O11" s="614"/>
      <c r="P11" s="614"/>
      <c r="Q11" s="615"/>
      <c r="R11" s="616">
        <v>464904</v>
      </c>
      <c r="S11" s="498"/>
      <c r="T11" s="498"/>
      <c r="U11" s="498"/>
      <c r="V11" s="498"/>
      <c r="W11" s="498"/>
      <c r="X11" s="498"/>
      <c r="Y11" s="629"/>
      <c r="Z11" s="619">
        <v>4.5</v>
      </c>
      <c r="AA11" s="364"/>
      <c r="AB11" s="364"/>
      <c r="AC11" s="630"/>
      <c r="AD11" s="622">
        <v>464904</v>
      </c>
      <c r="AE11" s="498"/>
      <c r="AF11" s="498"/>
      <c r="AG11" s="498"/>
      <c r="AH11" s="498"/>
      <c r="AI11" s="498"/>
      <c r="AJ11" s="498"/>
      <c r="AK11" s="629"/>
      <c r="AL11" s="619">
        <v>7.9</v>
      </c>
      <c r="AM11" s="364"/>
      <c r="AN11" s="364"/>
      <c r="AO11" s="644"/>
      <c r="AP11" s="613" t="s">
        <v>346</v>
      </c>
      <c r="AQ11" s="614"/>
      <c r="AR11" s="614"/>
      <c r="AS11" s="614"/>
      <c r="AT11" s="614"/>
      <c r="AU11" s="614"/>
      <c r="AV11" s="614"/>
      <c r="AW11" s="614"/>
      <c r="AX11" s="614"/>
      <c r="AY11" s="614"/>
      <c r="AZ11" s="614"/>
      <c r="BA11" s="614"/>
      <c r="BB11" s="614"/>
      <c r="BC11" s="614"/>
      <c r="BD11" s="614"/>
      <c r="BE11" s="614"/>
      <c r="BF11" s="615"/>
      <c r="BG11" s="616">
        <v>143523</v>
      </c>
      <c r="BH11" s="498"/>
      <c r="BI11" s="498"/>
      <c r="BJ11" s="498"/>
      <c r="BK11" s="498"/>
      <c r="BL11" s="498"/>
      <c r="BM11" s="498"/>
      <c r="BN11" s="629"/>
      <c r="BO11" s="642">
        <v>4.7</v>
      </c>
      <c r="BP11" s="642"/>
      <c r="BQ11" s="642"/>
      <c r="BR11" s="642"/>
      <c r="BS11" s="622">
        <v>28381</v>
      </c>
      <c r="BT11" s="498"/>
      <c r="BU11" s="498"/>
      <c r="BV11" s="498"/>
      <c r="BW11" s="498"/>
      <c r="BX11" s="498"/>
      <c r="BY11" s="498"/>
      <c r="BZ11" s="498"/>
      <c r="CA11" s="498"/>
      <c r="CB11" s="648"/>
      <c r="CD11" s="613" t="s">
        <v>349</v>
      </c>
      <c r="CE11" s="614"/>
      <c r="CF11" s="614"/>
      <c r="CG11" s="614"/>
      <c r="CH11" s="614"/>
      <c r="CI11" s="614"/>
      <c r="CJ11" s="614"/>
      <c r="CK11" s="614"/>
      <c r="CL11" s="614"/>
      <c r="CM11" s="614"/>
      <c r="CN11" s="614"/>
      <c r="CO11" s="614"/>
      <c r="CP11" s="614"/>
      <c r="CQ11" s="615"/>
      <c r="CR11" s="616">
        <v>232072</v>
      </c>
      <c r="CS11" s="498"/>
      <c r="CT11" s="498"/>
      <c r="CU11" s="498"/>
      <c r="CV11" s="498"/>
      <c r="CW11" s="498"/>
      <c r="CX11" s="498"/>
      <c r="CY11" s="629"/>
      <c r="CZ11" s="642">
        <v>2.2999999999999998</v>
      </c>
      <c r="DA11" s="642"/>
      <c r="DB11" s="642"/>
      <c r="DC11" s="642"/>
      <c r="DD11" s="622">
        <v>53150</v>
      </c>
      <c r="DE11" s="498"/>
      <c r="DF11" s="498"/>
      <c r="DG11" s="498"/>
      <c r="DH11" s="498"/>
      <c r="DI11" s="498"/>
      <c r="DJ11" s="498"/>
      <c r="DK11" s="498"/>
      <c r="DL11" s="498"/>
      <c r="DM11" s="498"/>
      <c r="DN11" s="498"/>
      <c r="DO11" s="498"/>
      <c r="DP11" s="629"/>
      <c r="DQ11" s="622">
        <v>150635</v>
      </c>
      <c r="DR11" s="498"/>
      <c r="DS11" s="498"/>
      <c r="DT11" s="498"/>
      <c r="DU11" s="498"/>
      <c r="DV11" s="498"/>
      <c r="DW11" s="498"/>
      <c r="DX11" s="498"/>
      <c r="DY11" s="498"/>
      <c r="DZ11" s="498"/>
      <c r="EA11" s="498"/>
      <c r="EB11" s="498"/>
      <c r="EC11" s="648"/>
    </row>
    <row r="12" spans="2:143" ht="11.25" customHeight="1" x14ac:dyDescent="0.15">
      <c r="B12" s="613" t="s">
        <v>144</v>
      </c>
      <c r="C12" s="614"/>
      <c r="D12" s="614"/>
      <c r="E12" s="614"/>
      <c r="F12" s="614"/>
      <c r="G12" s="614"/>
      <c r="H12" s="614"/>
      <c r="I12" s="614"/>
      <c r="J12" s="614"/>
      <c r="K12" s="614"/>
      <c r="L12" s="614"/>
      <c r="M12" s="614"/>
      <c r="N12" s="614"/>
      <c r="O12" s="614"/>
      <c r="P12" s="614"/>
      <c r="Q12" s="615"/>
      <c r="R12" s="616">
        <v>1552</v>
      </c>
      <c r="S12" s="498"/>
      <c r="T12" s="498"/>
      <c r="U12" s="498"/>
      <c r="V12" s="498"/>
      <c r="W12" s="498"/>
      <c r="X12" s="498"/>
      <c r="Y12" s="629"/>
      <c r="Z12" s="642">
        <v>0</v>
      </c>
      <c r="AA12" s="642"/>
      <c r="AB12" s="642"/>
      <c r="AC12" s="642"/>
      <c r="AD12" s="643">
        <v>1552</v>
      </c>
      <c r="AE12" s="643"/>
      <c r="AF12" s="643"/>
      <c r="AG12" s="643"/>
      <c r="AH12" s="643"/>
      <c r="AI12" s="643"/>
      <c r="AJ12" s="643"/>
      <c r="AK12" s="643"/>
      <c r="AL12" s="619">
        <v>0</v>
      </c>
      <c r="AM12" s="364"/>
      <c r="AN12" s="364"/>
      <c r="AO12" s="644"/>
      <c r="AP12" s="613" t="s">
        <v>350</v>
      </c>
      <c r="AQ12" s="614"/>
      <c r="AR12" s="614"/>
      <c r="AS12" s="614"/>
      <c r="AT12" s="614"/>
      <c r="AU12" s="614"/>
      <c r="AV12" s="614"/>
      <c r="AW12" s="614"/>
      <c r="AX12" s="614"/>
      <c r="AY12" s="614"/>
      <c r="AZ12" s="614"/>
      <c r="BA12" s="614"/>
      <c r="BB12" s="614"/>
      <c r="BC12" s="614"/>
      <c r="BD12" s="614"/>
      <c r="BE12" s="614"/>
      <c r="BF12" s="615"/>
      <c r="BG12" s="616">
        <v>1372723</v>
      </c>
      <c r="BH12" s="498"/>
      <c r="BI12" s="498"/>
      <c r="BJ12" s="498"/>
      <c r="BK12" s="498"/>
      <c r="BL12" s="498"/>
      <c r="BM12" s="498"/>
      <c r="BN12" s="629"/>
      <c r="BO12" s="642">
        <v>44.7</v>
      </c>
      <c r="BP12" s="642"/>
      <c r="BQ12" s="642"/>
      <c r="BR12" s="642"/>
      <c r="BS12" s="622" t="s">
        <v>205</v>
      </c>
      <c r="BT12" s="498"/>
      <c r="BU12" s="498"/>
      <c r="BV12" s="498"/>
      <c r="BW12" s="498"/>
      <c r="BX12" s="498"/>
      <c r="BY12" s="498"/>
      <c r="BZ12" s="498"/>
      <c r="CA12" s="498"/>
      <c r="CB12" s="648"/>
      <c r="CD12" s="613" t="s">
        <v>86</v>
      </c>
      <c r="CE12" s="614"/>
      <c r="CF12" s="614"/>
      <c r="CG12" s="614"/>
      <c r="CH12" s="614"/>
      <c r="CI12" s="614"/>
      <c r="CJ12" s="614"/>
      <c r="CK12" s="614"/>
      <c r="CL12" s="614"/>
      <c r="CM12" s="614"/>
      <c r="CN12" s="614"/>
      <c r="CO12" s="614"/>
      <c r="CP12" s="614"/>
      <c r="CQ12" s="615"/>
      <c r="CR12" s="616">
        <v>156764</v>
      </c>
      <c r="CS12" s="498"/>
      <c r="CT12" s="498"/>
      <c r="CU12" s="498"/>
      <c r="CV12" s="498"/>
      <c r="CW12" s="498"/>
      <c r="CX12" s="498"/>
      <c r="CY12" s="629"/>
      <c r="CZ12" s="642">
        <v>1.5</v>
      </c>
      <c r="DA12" s="642"/>
      <c r="DB12" s="642"/>
      <c r="DC12" s="642"/>
      <c r="DD12" s="622" t="s">
        <v>205</v>
      </c>
      <c r="DE12" s="498"/>
      <c r="DF12" s="498"/>
      <c r="DG12" s="498"/>
      <c r="DH12" s="498"/>
      <c r="DI12" s="498"/>
      <c r="DJ12" s="498"/>
      <c r="DK12" s="498"/>
      <c r="DL12" s="498"/>
      <c r="DM12" s="498"/>
      <c r="DN12" s="498"/>
      <c r="DO12" s="498"/>
      <c r="DP12" s="629"/>
      <c r="DQ12" s="622">
        <v>107560</v>
      </c>
      <c r="DR12" s="498"/>
      <c r="DS12" s="498"/>
      <c r="DT12" s="498"/>
      <c r="DU12" s="498"/>
      <c r="DV12" s="498"/>
      <c r="DW12" s="498"/>
      <c r="DX12" s="498"/>
      <c r="DY12" s="498"/>
      <c r="DZ12" s="498"/>
      <c r="EA12" s="498"/>
      <c r="EB12" s="498"/>
      <c r="EC12" s="648"/>
    </row>
    <row r="13" spans="2:143" ht="11.25" customHeight="1" x14ac:dyDescent="0.15">
      <c r="B13" s="613" t="s">
        <v>351</v>
      </c>
      <c r="C13" s="614"/>
      <c r="D13" s="614"/>
      <c r="E13" s="614"/>
      <c r="F13" s="614"/>
      <c r="G13" s="614"/>
      <c r="H13" s="614"/>
      <c r="I13" s="614"/>
      <c r="J13" s="614"/>
      <c r="K13" s="614"/>
      <c r="L13" s="614"/>
      <c r="M13" s="614"/>
      <c r="N13" s="614"/>
      <c r="O13" s="614"/>
      <c r="P13" s="614"/>
      <c r="Q13" s="615"/>
      <c r="R13" s="616" t="s">
        <v>205</v>
      </c>
      <c r="S13" s="498"/>
      <c r="T13" s="498"/>
      <c r="U13" s="498"/>
      <c r="V13" s="498"/>
      <c r="W13" s="498"/>
      <c r="X13" s="498"/>
      <c r="Y13" s="629"/>
      <c r="Z13" s="642" t="s">
        <v>205</v>
      </c>
      <c r="AA13" s="642"/>
      <c r="AB13" s="642"/>
      <c r="AC13" s="642"/>
      <c r="AD13" s="643" t="s">
        <v>205</v>
      </c>
      <c r="AE13" s="643"/>
      <c r="AF13" s="643"/>
      <c r="AG13" s="643"/>
      <c r="AH13" s="643"/>
      <c r="AI13" s="643"/>
      <c r="AJ13" s="643"/>
      <c r="AK13" s="643"/>
      <c r="AL13" s="619" t="s">
        <v>205</v>
      </c>
      <c r="AM13" s="364"/>
      <c r="AN13" s="364"/>
      <c r="AO13" s="644"/>
      <c r="AP13" s="613" t="s">
        <v>352</v>
      </c>
      <c r="AQ13" s="614"/>
      <c r="AR13" s="614"/>
      <c r="AS13" s="614"/>
      <c r="AT13" s="614"/>
      <c r="AU13" s="614"/>
      <c r="AV13" s="614"/>
      <c r="AW13" s="614"/>
      <c r="AX13" s="614"/>
      <c r="AY13" s="614"/>
      <c r="AZ13" s="614"/>
      <c r="BA13" s="614"/>
      <c r="BB13" s="614"/>
      <c r="BC13" s="614"/>
      <c r="BD13" s="614"/>
      <c r="BE13" s="614"/>
      <c r="BF13" s="615"/>
      <c r="BG13" s="616">
        <v>1372164</v>
      </c>
      <c r="BH13" s="498"/>
      <c r="BI13" s="498"/>
      <c r="BJ13" s="498"/>
      <c r="BK13" s="498"/>
      <c r="BL13" s="498"/>
      <c r="BM13" s="498"/>
      <c r="BN13" s="629"/>
      <c r="BO13" s="642">
        <v>44.7</v>
      </c>
      <c r="BP13" s="642"/>
      <c r="BQ13" s="642"/>
      <c r="BR13" s="642"/>
      <c r="BS13" s="622" t="s">
        <v>205</v>
      </c>
      <c r="BT13" s="498"/>
      <c r="BU13" s="498"/>
      <c r="BV13" s="498"/>
      <c r="BW13" s="498"/>
      <c r="BX13" s="498"/>
      <c r="BY13" s="498"/>
      <c r="BZ13" s="498"/>
      <c r="CA13" s="498"/>
      <c r="CB13" s="648"/>
      <c r="CD13" s="613" t="s">
        <v>354</v>
      </c>
      <c r="CE13" s="614"/>
      <c r="CF13" s="614"/>
      <c r="CG13" s="614"/>
      <c r="CH13" s="614"/>
      <c r="CI13" s="614"/>
      <c r="CJ13" s="614"/>
      <c r="CK13" s="614"/>
      <c r="CL13" s="614"/>
      <c r="CM13" s="614"/>
      <c r="CN13" s="614"/>
      <c r="CO13" s="614"/>
      <c r="CP13" s="614"/>
      <c r="CQ13" s="615"/>
      <c r="CR13" s="616">
        <v>923178</v>
      </c>
      <c r="CS13" s="498"/>
      <c r="CT13" s="498"/>
      <c r="CU13" s="498"/>
      <c r="CV13" s="498"/>
      <c r="CW13" s="498"/>
      <c r="CX13" s="498"/>
      <c r="CY13" s="629"/>
      <c r="CZ13" s="642">
        <v>9.1</v>
      </c>
      <c r="DA13" s="642"/>
      <c r="DB13" s="642"/>
      <c r="DC13" s="642"/>
      <c r="DD13" s="622">
        <v>353060</v>
      </c>
      <c r="DE13" s="498"/>
      <c r="DF13" s="498"/>
      <c r="DG13" s="498"/>
      <c r="DH13" s="498"/>
      <c r="DI13" s="498"/>
      <c r="DJ13" s="498"/>
      <c r="DK13" s="498"/>
      <c r="DL13" s="498"/>
      <c r="DM13" s="498"/>
      <c r="DN13" s="498"/>
      <c r="DO13" s="498"/>
      <c r="DP13" s="629"/>
      <c r="DQ13" s="622">
        <v>606309</v>
      </c>
      <c r="DR13" s="498"/>
      <c r="DS13" s="498"/>
      <c r="DT13" s="498"/>
      <c r="DU13" s="498"/>
      <c r="DV13" s="498"/>
      <c r="DW13" s="498"/>
      <c r="DX13" s="498"/>
      <c r="DY13" s="498"/>
      <c r="DZ13" s="498"/>
      <c r="EA13" s="498"/>
      <c r="EB13" s="498"/>
      <c r="EC13" s="648"/>
    </row>
    <row r="14" spans="2:143" ht="11.25" customHeight="1" x14ac:dyDescent="0.15">
      <c r="B14" s="613" t="s">
        <v>355</v>
      </c>
      <c r="C14" s="614"/>
      <c r="D14" s="614"/>
      <c r="E14" s="614"/>
      <c r="F14" s="614"/>
      <c r="G14" s="614"/>
      <c r="H14" s="614"/>
      <c r="I14" s="614"/>
      <c r="J14" s="614"/>
      <c r="K14" s="614"/>
      <c r="L14" s="614"/>
      <c r="M14" s="614"/>
      <c r="N14" s="614"/>
      <c r="O14" s="614"/>
      <c r="P14" s="614"/>
      <c r="Q14" s="615"/>
      <c r="R14" s="616">
        <v>12575</v>
      </c>
      <c r="S14" s="498"/>
      <c r="T14" s="498"/>
      <c r="U14" s="498"/>
      <c r="V14" s="498"/>
      <c r="W14" s="498"/>
      <c r="X14" s="498"/>
      <c r="Y14" s="629"/>
      <c r="Z14" s="642">
        <v>0.1</v>
      </c>
      <c r="AA14" s="642"/>
      <c r="AB14" s="642"/>
      <c r="AC14" s="642"/>
      <c r="AD14" s="643">
        <v>12575</v>
      </c>
      <c r="AE14" s="643"/>
      <c r="AF14" s="643"/>
      <c r="AG14" s="643"/>
      <c r="AH14" s="643"/>
      <c r="AI14" s="643"/>
      <c r="AJ14" s="643"/>
      <c r="AK14" s="643"/>
      <c r="AL14" s="619">
        <v>0.2</v>
      </c>
      <c r="AM14" s="364"/>
      <c r="AN14" s="364"/>
      <c r="AO14" s="644"/>
      <c r="AP14" s="613" t="s">
        <v>229</v>
      </c>
      <c r="AQ14" s="614"/>
      <c r="AR14" s="614"/>
      <c r="AS14" s="614"/>
      <c r="AT14" s="614"/>
      <c r="AU14" s="614"/>
      <c r="AV14" s="614"/>
      <c r="AW14" s="614"/>
      <c r="AX14" s="614"/>
      <c r="AY14" s="614"/>
      <c r="AZ14" s="614"/>
      <c r="BA14" s="614"/>
      <c r="BB14" s="614"/>
      <c r="BC14" s="614"/>
      <c r="BD14" s="614"/>
      <c r="BE14" s="614"/>
      <c r="BF14" s="615"/>
      <c r="BG14" s="616">
        <v>92072</v>
      </c>
      <c r="BH14" s="498"/>
      <c r="BI14" s="498"/>
      <c r="BJ14" s="498"/>
      <c r="BK14" s="498"/>
      <c r="BL14" s="498"/>
      <c r="BM14" s="498"/>
      <c r="BN14" s="629"/>
      <c r="BO14" s="642">
        <v>3</v>
      </c>
      <c r="BP14" s="642"/>
      <c r="BQ14" s="642"/>
      <c r="BR14" s="642"/>
      <c r="BS14" s="622" t="s">
        <v>205</v>
      </c>
      <c r="BT14" s="498"/>
      <c r="BU14" s="498"/>
      <c r="BV14" s="498"/>
      <c r="BW14" s="498"/>
      <c r="BX14" s="498"/>
      <c r="BY14" s="498"/>
      <c r="BZ14" s="498"/>
      <c r="CA14" s="498"/>
      <c r="CB14" s="648"/>
      <c r="CD14" s="613" t="s">
        <v>357</v>
      </c>
      <c r="CE14" s="614"/>
      <c r="CF14" s="614"/>
      <c r="CG14" s="614"/>
      <c r="CH14" s="614"/>
      <c r="CI14" s="614"/>
      <c r="CJ14" s="614"/>
      <c r="CK14" s="614"/>
      <c r="CL14" s="614"/>
      <c r="CM14" s="614"/>
      <c r="CN14" s="614"/>
      <c r="CO14" s="614"/>
      <c r="CP14" s="614"/>
      <c r="CQ14" s="615"/>
      <c r="CR14" s="616">
        <v>416274</v>
      </c>
      <c r="CS14" s="498"/>
      <c r="CT14" s="498"/>
      <c r="CU14" s="498"/>
      <c r="CV14" s="498"/>
      <c r="CW14" s="498"/>
      <c r="CX14" s="498"/>
      <c r="CY14" s="629"/>
      <c r="CZ14" s="642">
        <v>4.0999999999999996</v>
      </c>
      <c r="DA14" s="642"/>
      <c r="DB14" s="642"/>
      <c r="DC14" s="642"/>
      <c r="DD14" s="622">
        <v>11687</v>
      </c>
      <c r="DE14" s="498"/>
      <c r="DF14" s="498"/>
      <c r="DG14" s="498"/>
      <c r="DH14" s="498"/>
      <c r="DI14" s="498"/>
      <c r="DJ14" s="498"/>
      <c r="DK14" s="498"/>
      <c r="DL14" s="498"/>
      <c r="DM14" s="498"/>
      <c r="DN14" s="498"/>
      <c r="DO14" s="498"/>
      <c r="DP14" s="629"/>
      <c r="DQ14" s="622">
        <v>398940</v>
      </c>
      <c r="DR14" s="498"/>
      <c r="DS14" s="498"/>
      <c r="DT14" s="498"/>
      <c r="DU14" s="498"/>
      <c r="DV14" s="498"/>
      <c r="DW14" s="498"/>
      <c r="DX14" s="498"/>
      <c r="DY14" s="498"/>
      <c r="DZ14" s="498"/>
      <c r="EA14" s="498"/>
      <c r="EB14" s="498"/>
      <c r="EC14" s="648"/>
    </row>
    <row r="15" spans="2:143" ht="11.25" customHeight="1" x14ac:dyDescent="0.15">
      <c r="B15" s="613" t="s">
        <v>326</v>
      </c>
      <c r="C15" s="614"/>
      <c r="D15" s="614"/>
      <c r="E15" s="614"/>
      <c r="F15" s="614"/>
      <c r="G15" s="614"/>
      <c r="H15" s="614"/>
      <c r="I15" s="614"/>
      <c r="J15" s="614"/>
      <c r="K15" s="614"/>
      <c r="L15" s="614"/>
      <c r="M15" s="614"/>
      <c r="N15" s="614"/>
      <c r="O15" s="614"/>
      <c r="P15" s="614"/>
      <c r="Q15" s="615"/>
      <c r="R15" s="616" t="s">
        <v>205</v>
      </c>
      <c r="S15" s="498"/>
      <c r="T15" s="498"/>
      <c r="U15" s="498"/>
      <c r="V15" s="498"/>
      <c r="W15" s="498"/>
      <c r="X15" s="498"/>
      <c r="Y15" s="629"/>
      <c r="Z15" s="642" t="s">
        <v>205</v>
      </c>
      <c r="AA15" s="642"/>
      <c r="AB15" s="642"/>
      <c r="AC15" s="642"/>
      <c r="AD15" s="643" t="s">
        <v>205</v>
      </c>
      <c r="AE15" s="643"/>
      <c r="AF15" s="643"/>
      <c r="AG15" s="643"/>
      <c r="AH15" s="643"/>
      <c r="AI15" s="643"/>
      <c r="AJ15" s="643"/>
      <c r="AK15" s="643"/>
      <c r="AL15" s="619" t="s">
        <v>205</v>
      </c>
      <c r="AM15" s="364"/>
      <c r="AN15" s="364"/>
      <c r="AO15" s="644"/>
      <c r="AP15" s="613" t="s">
        <v>358</v>
      </c>
      <c r="AQ15" s="614"/>
      <c r="AR15" s="614"/>
      <c r="AS15" s="614"/>
      <c r="AT15" s="614"/>
      <c r="AU15" s="614"/>
      <c r="AV15" s="614"/>
      <c r="AW15" s="614"/>
      <c r="AX15" s="614"/>
      <c r="AY15" s="614"/>
      <c r="AZ15" s="614"/>
      <c r="BA15" s="614"/>
      <c r="BB15" s="614"/>
      <c r="BC15" s="614"/>
      <c r="BD15" s="614"/>
      <c r="BE15" s="614"/>
      <c r="BF15" s="615"/>
      <c r="BG15" s="616">
        <v>171108</v>
      </c>
      <c r="BH15" s="498"/>
      <c r="BI15" s="498"/>
      <c r="BJ15" s="498"/>
      <c r="BK15" s="498"/>
      <c r="BL15" s="498"/>
      <c r="BM15" s="498"/>
      <c r="BN15" s="629"/>
      <c r="BO15" s="642">
        <v>5.6</v>
      </c>
      <c r="BP15" s="642"/>
      <c r="BQ15" s="642"/>
      <c r="BR15" s="642"/>
      <c r="BS15" s="622" t="s">
        <v>205</v>
      </c>
      <c r="BT15" s="498"/>
      <c r="BU15" s="498"/>
      <c r="BV15" s="498"/>
      <c r="BW15" s="498"/>
      <c r="BX15" s="498"/>
      <c r="BY15" s="498"/>
      <c r="BZ15" s="498"/>
      <c r="CA15" s="498"/>
      <c r="CB15" s="648"/>
      <c r="CD15" s="613" t="s">
        <v>360</v>
      </c>
      <c r="CE15" s="614"/>
      <c r="CF15" s="614"/>
      <c r="CG15" s="614"/>
      <c r="CH15" s="614"/>
      <c r="CI15" s="614"/>
      <c r="CJ15" s="614"/>
      <c r="CK15" s="614"/>
      <c r="CL15" s="614"/>
      <c r="CM15" s="614"/>
      <c r="CN15" s="614"/>
      <c r="CO15" s="614"/>
      <c r="CP15" s="614"/>
      <c r="CQ15" s="615"/>
      <c r="CR15" s="616">
        <v>1258695</v>
      </c>
      <c r="CS15" s="498"/>
      <c r="CT15" s="498"/>
      <c r="CU15" s="498"/>
      <c r="CV15" s="498"/>
      <c r="CW15" s="498"/>
      <c r="CX15" s="498"/>
      <c r="CY15" s="629"/>
      <c r="CZ15" s="642">
        <v>12.4</v>
      </c>
      <c r="DA15" s="642"/>
      <c r="DB15" s="642"/>
      <c r="DC15" s="642"/>
      <c r="DD15" s="622">
        <v>197205</v>
      </c>
      <c r="DE15" s="498"/>
      <c r="DF15" s="498"/>
      <c r="DG15" s="498"/>
      <c r="DH15" s="498"/>
      <c r="DI15" s="498"/>
      <c r="DJ15" s="498"/>
      <c r="DK15" s="498"/>
      <c r="DL15" s="498"/>
      <c r="DM15" s="498"/>
      <c r="DN15" s="498"/>
      <c r="DO15" s="498"/>
      <c r="DP15" s="629"/>
      <c r="DQ15" s="622">
        <v>839586</v>
      </c>
      <c r="DR15" s="498"/>
      <c r="DS15" s="498"/>
      <c r="DT15" s="498"/>
      <c r="DU15" s="498"/>
      <c r="DV15" s="498"/>
      <c r="DW15" s="498"/>
      <c r="DX15" s="498"/>
      <c r="DY15" s="498"/>
      <c r="DZ15" s="498"/>
      <c r="EA15" s="498"/>
      <c r="EB15" s="498"/>
      <c r="EC15" s="648"/>
    </row>
    <row r="16" spans="2:143" ht="11.25" customHeight="1" x14ac:dyDescent="0.15">
      <c r="B16" s="613" t="s">
        <v>361</v>
      </c>
      <c r="C16" s="614"/>
      <c r="D16" s="614"/>
      <c r="E16" s="614"/>
      <c r="F16" s="614"/>
      <c r="G16" s="614"/>
      <c r="H16" s="614"/>
      <c r="I16" s="614"/>
      <c r="J16" s="614"/>
      <c r="K16" s="614"/>
      <c r="L16" s="614"/>
      <c r="M16" s="614"/>
      <c r="N16" s="614"/>
      <c r="O16" s="614"/>
      <c r="P16" s="614"/>
      <c r="Q16" s="615"/>
      <c r="R16" s="616">
        <v>3339</v>
      </c>
      <c r="S16" s="498"/>
      <c r="T16" s="498"/>
      <c r="U16" s="498"/>
      <c r="V16" s="498"/>
      <c r="W16" s="498"/>
      <c r="X16" s="498"/>
      <c r="Y16" s="629"/>
      <c r="Z16" s="642">
        <v>0</v>
      </c>
      <c r="AA16" s="642"/>
      <c r="AB16" s="642"/>
      <c r="AC16" s="642"/>
      <c r="AD16" s="643">
        <v>3339</v>
      </c>
      <c r="AE16" s="643"/>
      <c r="AF16" s="643"/>
      <c r="AG16" s="643"/>
      <c r="AH16" s="643"/>
      <c r="AI16" s="643"/>
      <c r="AJ16" s="643"/>
      <c r="AK16" s="643"/>
      <c r="AL16" s="619">
        <v>0.1</v>
      </c>
      <c r="AM16" s="364"/>
      <c r="AN16" s="364"/>
      <c r="AO16" s="644"/>
      <c r="AP16" s="613" t="s">
        <v>362</v>
      </c>
      <c r="AQ16" s="614"/>
      <c r="AR16" s="614"/>
      <c r="AS16" s="614"/>
      <c r="AT16" s="614"/>
      <c r="AU16" s="614"/>
      <c r="AV16" s="614"/>
      <c r="AW16" s="614"/>
      <c r="AX16" s="614"/>
      <c r="AY16" s="614"/>
      <c r="AZ16" s="614"/>
      <c r="BA16" s="614"/>
      <c r="BB16" s="614"/>
      <c r="BC16" s="614"/>
      <c r="BD16" s="614"/>
      <c r="BE16" s="614"/>
      <c r="BF16" s="615"/>
      <c r="BG16" s="616" t="s">
        <v>205</v>
      </c>
      <c r="BH16" s="498"/>
      <c r="BI16" s="498"/>
      <c r="BJ16" s="498"/>
      <c r="BK16" s="498"/>
      <c r="BL16" s="498"/>
      <c r="BM16" s="498"/>
      <c r="BN16" s="629"/>
      <c r="BO16" s="642" t="s">
        <v>205</v>
      </c>
      <c r="BP16" s="642"/>
      <c r="BQ16" s="642"/>
      <c r="BR16" s="642"/>
      <c r="BS16" s="622" t="s">
        <v>205</v>
      </c>
      <c r="BT16" s="498"/>
      <c r="BU16" s="498"/>
      <c r="BV16" s="498"/>
      <c r="BW16" s="498"/>
      <c r="BX16" s="498"/>
      <c r="BY16" s="498"/>
      <c r="BZ16" s="498"/>
      <c r="CA16" s="498"/>
      <c r="CB16" s="648"/>
      <c r="CD16" s="613" t="s">
        <v>363</v>
      </c>
      <c r="CE16" s="614"/>
      <c r="CF16" s="614"/>
      <c r="CG16" s="614"/>
      <c r="CH16" s="614"/>
      <c r="CI16" s="614"/>
      <c r="CJ16" s="614"/>
      <c r="CK16" s="614"/>
      <c r="CL16" s="614"/>
      <c r="CM16" s="614"/>
      <c r="CN16" s="614"/>
      <c r="CO16" s="614"/>
      <c r="CP16" s="614"/>
      <c r="CQ16" s="615"/>
      <c r="CR16" s="616">
        <v>2002</v>
      </c>
      <c r="CS16" s="498"/>
      <c r="CT16" s="498"/>
      <c r="CU16" s="498"/>
      <c r="CV16" s="498"/>
      <c r="CW16" s="498"/>
      <c r="CX16" s="498"/>
      <c r="CY16" s="629"/>
      <c r="CZ16" s="642">
        <v>0</v>
      </c>
      <c r="DA16" s="642"/>
      <c r="DB16" s="642"/>
      <c r="DC16" s="642"/>
      <c r="DD16" s="622" t="s">
        <v>205</v>
      </c>
      <c r="DE16" s="498"/>
      <c r="DF16" s="498"/>
      <c r="DG16" s="498"/>
      <c r="DH16" s="498"/>
      <c r="DI16" s="498"/>
      <c r="DJ16" s="498"/>
      <c r="DK16" s="498"/>
      <c r="DL16" s="498"/>
      <c r="DM16" s="498"/>
      <c r="DN16" s="498"/>
      <c r="DO16" s="498"/>
      <c r="DP16" s="629"/>
      <c r="DQ16" s="622">
        <v>283</v>
      </c>
      <c r="DR16" s="498"/>
      <c r="DS16" s="498"/>
      <c r="DT16" s="498"/>
      <c r="DU16" s="498"/>
      <c r="DV16" s="498"/>
      <c r="DW16" s="498"/>
      <c r="DX16" s="498"/>
      <c r="DY16" s="498"/>
      <c r="DZ16" s="498"/>
      <c r="EA16" s="498"/>
      <c r="EB16" s="498"/>
      <c r="EC16" s="648"/>
    </row>
    <row r="17" spans="2:133" ht="11.25" customHeight="1" x14ac:dyDescent="0.15">
      <c r="B17" s="613" t="s">
        <v>364</v>
      </c>
      <c r="C17" s="614"/>
      <c r="D17" s="614"/>
      <c r="E17" s="614"/>
      <c r="F17" s="614"/>
      <c r="G17" s="614"/>
      <c r="H17" s="614"/>
      <c r="I17" s="614"/>
      <c r="J17" s="614"/>
      <c r="K17" s="614"/>
      <c r="L17" s="614"/>
      <c r="M17" s="614"/>
      <c r="N17" s="614"/>
      <c r="O17" s="614"/>
      <c r="P17" s="614"/>
      <c r="Q17" s="615"/>
      <c r="R17" s="616">
        <v>63984</v>
      </c>
      <c r="S17" s="498"/>
      <c r="T17" s="498"/>
      <c r="U17" s="498"/>
      <c r="V17" s="498"/>
      <c r="W17" s="498"/>
      <c r="X17" s="498"/>
      <c r="Y17" s="629"/>
      <c r="Z17" s="642">
        <v>0.6</v>
      </c>
      <c r="AA17" s="642"/>
      <c r="AB17" s="642"/>
      <c r="AC17" s="642"/>
      <c r="AD17" s="643">
        <v>63984</v>
      </c>
      <c r="AE17" s="643"/>
      <c r="AF17" s="643"/>
      <c r="AG17" s="643"/>
      <c r="AH17" s="643"/>
      <c r="AI17" s="643"/>
      <c r="AJ17" s="643"/>
      <c r="AK17" s="643"/>
      <c r="AL17" s="619">
        <v>1.1000000000000001</v>
      </c>
      <c r="AM17" s="364"/>
      <c r="AN17" s="364"/>
      <c r="AO17" s="644"/>
      <c r="AP17" s="613" t="s">
        <v>365</v>
      </c>
      <c r="AQ17" s="614"/>
      <c r="AR17" s="614"/>
      <c r="AS17" s="614"/>
      <c r="AT17" s="614"/>
      <c r="AU17" s="614"/>
      <c r="AV17" s="614"/>
      <c r="AW17" s="614"/>
      <c r="AX17" s="614"/>
      <c r="AY17" s="614"/>
      <c r="AZ17" s="614"/>
      <c r="BA17" s="614"/>
      <c r="BB17" s="614"/>
      <c r="BC17" s="614"/>
      <c r="BD17" s="614"/>
      <c r="BE17" s="614"/>
      <c r="BF17" s="615"/>
      <c r="BG17" s="616" t="s">
        <v>205</v>
      </c>
      <c r="BH17" s="498"/>
      <c r="BI17" s="498"/>
      <c r="BJ17" s="498"/>
      <c r="BK17" s="498"/>
      <c r="BL17" s="498"/>
      <c r="BM17" s="498"/>
      <c r="BN17" s="629"/>
      <c r="BO17" s="642" t="s">
        <v>205</v>
      </c>
      <c r="BP17" s="642"/>
      <c r="BQ17" s="642"/>
      <c r="BR17" s="642"/>
      <c r="BS17" s="622" t="s">
        <v>205</v>
      </c>
      <c r="BT17" s="498"/>
      <c r="BU17" s="498"/>
      <c r="BV17" s="498"/>
      <c r="BW17" s="498"/>
      <c r="BX17" s="498"/>
      <c r="BY17" s="498"/>
      <c r="BZ17" s="498"/>
      <c r="CA17" s="498"/>
      <c r="CB17" s="648"/>
      <c r="CD17" s="613" t="s">
        <v>367</v>
      </c>
      <c r="CE17" s="614"/>
      <c r="CF17" s="614"/>
      <c r="CG17" s="614"/>
      <c r="CH17" s="614"/>
      <c r="CI17" s="614"/>
      <c r="CJ17" s="614"/>
      <c r="CK17" s="614"/>
      <c r="CL17" s="614"/>
      <c r="CM17" s="614"/>
      <c r="CN17" s="614"/>
      <c r="CO17" s="614"/>
      <c r="CP17" s="614"/>
      <c r="CQ17" s="615"/>
      <c r="CR17" s="616">
        <v>873828</v>
      </c>
      <c r="CS17" s="498"/>
      <c r="CT17" s="498"/>
      <c r="CU17" s="498"/>
      <c r="CV17" s="498"/>
      <c r="CW17" s="498"/>
      <c r="CX17" s="498"/>
      <c r="CY17" s="629"/>
      <c r="CZ17" s="642">
        <v>8.6</v>
      </c>
      <c r="DA17" s="642"/>
      <c r="DB17" s="642"/>
      <c r="DC17" s="642"/>
      <c r="DD17" s="622" t="s">
        <v>205</v>
      </c>
      <c r="DE17" s="498"/>
      <c r="DF17" s="498"/>
      <c r="DG17" s="498"/>
      <c r="DH17" s="498"/>
      <c r="DI17" s="498"/>
      <c r="DJ17" s="498"/>
      <c r="DK17" s="498"/>
      <c r="DL17" s="498"/>
      <c r="DM17" s="498"/>
      <c r="DN17" s="498"/>
      <c r="DO17" s="498"/>
      <c r="DP17" s="629"/>
      <c r="DQ17" s="622">
        <v>851939</v>
      </c>
      <c r="DR17" s="498"/>
      <c r="DS17" s="498"/>
      <c r="DT17" s="498"/>
      <c r="DU17" s="498"/>
      <c r="DV17" s="498"/>
      <c r="DW17" s="498"/>
      <c r="DX17" s="498"/>
      <c r="DY17" s="498"/>
      <c r="DZ17" s="498"/>
      <c r="EA17" s="498"/>
      <c r="EB17" s="498"/>
      <c r="EC17" s="648"/>
    </row>
    <row r="18" spans="2:133" ht="11.25" customHeight="1" x14ac:dyDescent="0.15">
      <c r="B18" s="613" t="s">
        <v>368</v>
      </c>
      <c r="C18" s="614"/>
      <c r="D18" s="614"/>
      <c r="E18" s="614"/>
      <c r="F18" s="614"/>
      <c r="G18" s="614"/>
      <c r="H18" s="614"/>
      <c r="I18" s="614"/>
      <c r="J18" s="614"/>
      <c r="K18" s="614"/>
      <c r="L18" s="614"/>
      <c r="M18" s="614"/>
      <c r="N18" s="614"/>
      <c r="O18" s="614"/>
      <c r="P18" s="614"/>
      <c r="Q18" s="615"/>
      <c r="R18" s="616">
        <v>26916</v>
      </c>
      <c r="S18" s="498"/>
      <c r="T18" s="498"/>
      <c r="U18" s="498"/>
      <c r="V18" s="498"/>
      <c r="W18" s="498"/>
      <c r="X18" s="498"/>
      <c r="Y18" s="629"/>
      <c r="Z18" s="642">
        <v>0.3</v>
      </c>
      <c r="AA18" s="642"/>
      <c r="AB18" s="642"/>
      <c r="AC18" s="642"/>
      <c r="AD18" s="643">
        <v>26916</v>
      </c>
      <c r="AE18" s="643"/>
      <c r="AF18" s="643"/>
      <c r="AG18" s="643"/>
      <c r="AH18" s="643"/>
      <c r="AI18" s="643"/>
      <c r="AJ18" s="643"/>
      <c r="AK18" s="643"/>
      <c r="AL18" s="619">
        <v>0.5</v>
      </c>
      <c r="AM18" s="364"/>
      <c r="AN18" s="364"/>
      <c r="AO18" s="644"/>
      <c r="AP18" s="613" t="s">
        <v>96</v>
      </c>
      <c r="AQ18" s="614"/>
      <c r="AR18" s="614"/>
      <c r="AS18" s="614"/>
      <c r="AT18" s="614"/>
      <c r="AU18" s="614"/>
      <c r="AV18" s="614"/>
      <c r="AW18" s="614"/>
      <c r="AX18" s="614"/>
      <c r="AY18" s="614"/>
      <c r="AZ18" s="614"/>
      <c r="BA18" s="614"/>
      <c r="BB18" s="614"/>
      <c r="BC18" s="614"/>
      <c r="BD18" s="614"/>
      <c r="BE18" s="614"/>
      <c r="BF18" s="615"/>
      <c r="BG18" s="616" t="s">
        <v>205</v>
      </c>
      <c r="BH18" s="498"/>
      <c r="BI18" s="498"/>
      <c r="BJ18" s="498"/>
      <c r="BK18" s="498"/>
      <c r="BL18" s="498"/>
      <c r="BM18" s="498"/>
      <c r="BN18" s="629"/>
      <c r="BO18" s="642" t="s">
        <v>205</v>
      </c>
      <c r="BP18" s="642"/>
      <c r="BQ18" s="642"/>
      <c r="BR18" s="642"/>
      <c r="BS18" s="622" t="s">
        <v>205</v>
      </c>
      <c r="BT18" s="498"/>
      <c r="BU18" s="498"/>
      <c r="BV18" s="498"/>
      <c r="BW18" s="498"/>
      <c r="BX18" s="498"/>
      <c r="BY18" s="498"/>
      <c r="BZ18" s="498"/>
      <c r="CA18" s="498"/>
      <c r="CB18" s="648"/>
      <c r="CD18" s="613" t="s">
        <v>369</v>
      </c>
      <c r="CE18" s="614"/>
      <c r="CF18" s="614"/>
      <c r="CG18" s="614"/>
      <c r="CH18" s="614"/>
      <c r="CI18" s="614"/>
      <c r="CJ18" s="614"/>
      <c r="CK18" s="614"/>
      <c r="CL18" s="614"/>
      <c r="CM18" s="614"/>
      <c r="CN18" s="614"/>
      <c r="CO18" s="614"/>
      <c r="CP18" s="614"/>
      <c r="CQ18" s="615"/>
      <c r="CR18" s="616" t="s">
        <v>205</v>
      </c>
      <c r="CS18" s="498"/>
      <c r="CT18" s="498"/>
      <c r="CU18" s="498"/>
      <c r="CV18" s="498"/>
      <c r="CW18" s="498"/>
      <c r="CX18" s="498"/>
      <c r="CY18" s="629"/>
      <c r="CZ18" s="642" t="s">
        <v>205</v>
      </c>
      <c r="DA18" s="642"/>
      <c r="DB18" s="642"/>
      <c r="DC18" s="642"/>
      <c r="DD18" s="622" t="s">
        <v>205</v>
      </c>
      <c r="DE18" s="498"/>
      <c r="DF18" s="498"/>
      <c r="DG18" s="498"/>
      <c r="DH18" s="498"/>
      <c r="DI18" s="498"/>
      <c r="DJ18" s="498"/>
      <c r="DK18" s="498"/>
      <c r="DL18" s="498"/>
      <c r="DM18" s="498"/>
      <c r="DN18" s="498"/>
      <c r="DO18" s="498"/>
      <c r="DP18" s="629"/>
      <c r="DQ18" s="622" t="s">
        <v>205</v>
      </c>
      <c r="DR18" s="498"/>
      <c r="DS18" s="498"/>
      <c r="DT18" s="498"/>
      <c r="DU18" s="498"/>
      <c r="DV18" s="498"/>
      <c r="DW18" s="498"/>
      <c r="DX18" s="498"/>
      <c r="DY18" s="498"/>
      <c r="DZ18" s="498"/>
      <c r="EA18" s="498"/>
      <c r="EB18" s="498"/>
      <c r="EC18" s="648"/>
    </row>
    <row r="19" spans="2:133" ht="11.25" customHeight="1" x14ac:dyDescent="0.15">
      <c r="B19" s="613" t="s">
        <v>73</v>
      </c>
      <c r="C19" s="614"/>
      <c r="D19" s="614"/>
      <c r="E19" s="614"/>
      <c r="F19" s="614"/>
      <c r="G19" s="614"/>
      <c r="H19" s="614"/>
      <c r="I19" s="614"/>
      <c r="J19" s="614"/>
      <c r="K19" s="614"/>
      <c r="L19" s="614"/>
      <c r="M19" s="614"/>
      <c r="N19" s="614"/>
      <c r="O19" s="614"/>
      <c r="P19" s="614"/>
      <c r="Q19" s="615"/>
      <c r="R19" s="616">
        <v>1649</v>
      </c>
      <c r="S19" s="498"/>
      <c r="T19" s="498"/>
      <c r="U19" s="498"/>
      <c r="V19" s="498"/>
      <c r="W19" s="498"/>
      <c r="X19" s="498"/>
      <c r="Y19" s="629"/>
      <c r="Z19" s="642">
        <v>0</v>
      </c>
      <c r="AA19" s="642"/>
      <c r="AB19" s="642"/>
      <c r="AC19" s="642"/>
      <c r="AD19" s="643">
        <v>1649</v>
      </c>
      <c r="AE19" s="643"/>
      <c r="AF19" s="643"/>
      <c r="AG19" s="643"/>
      <c r="AH19" s="643"/>
      <c r="AI19" s="643"/>
      <c r="AJ19" s="643"/>
      <c r="AK19" s="643"/>
      <c r="AL19" s="619">
        <v>0</v>
      </c>
      <c r="AM19" s="364"/>
      <c r="AN19" s="364"/>
      <c r="AO19" s="644"/>
      <c r="AP19" s="613" t="s">
        <v>370</v>
      </c>
      <c r="AQ19" s="614"/>
      <c r="AR19" s="614"/>
      <c r="AS19" s="614"/>
      <c r="AT19" s="614"/>
      <c r="AU19" s="614"/>
      <c r="AV19" s="614"/>
      <c r="AW19" s="614"/>
      <c r="AX19" s="614"/>
      <c r="AY19" s="614"/>
      <c r="AZ19" s="614"/>
      <c r="BA19" s="614"/>
      <c r="BB19" s="614"/>
      <c r="BC19" s="614"/>
      <c r="BD19" s="614"/>
      <c r="BE19" s="614"/>
      <c r="BF19" s="615"/>
      <c r="BG19" s="616">
        <v>27045</v>
      </c>
      <c r="BH19" s="498"/>
      <c r="BI19" s="498"/>
      <c r="BJ19" s="498"/>
      <c r="BK19" s="498"/>
      <c r="BL19" s="498"/>
      <c r="BM19" s="498"/>
      <c r="BN19" s="629"/>
      <c r="BO19" s="642">
        <v>0.9</v>
      </c>
      <c r="BP19" s="642"/>
      <c r="BQ19" s="642"/>
      <c r="BR19" s="642"/>
      <c r="BS19" s="622" t="s">
        <v>205</v>
      </c>
      <c r="BT19" s="498"/>
      <c r="BU19" s="498"/>
      <c r="BV19" s="498"/>
      <c r="BW19" s="498"/>
      <c r="BX19" s="498"/>
      <c r="BY19" s="498"/>
      <c r="BZ19" s="498"/>
      <c r="CA19" s="498"/>
      <c r="CB19" s="648"/>
      <c r="CD19" s="613" t="s">
        <v>372</v>
      </c>
      <c r="CE19" s="614"/>
      <c r="CF19" s="614"/>
      <c r="CG19" s="614"/>
      <c r="CH19" s="614"/>
      <c r="CI19" s="614"/>
      <c r="CJ19" s="614"/>
      <c r="CK19" s="614"/>
      <c r="CL19" s="614"/>
      <c r="CM19" s="614"/>
      <c r="CN19" s="614"/>
      <c r="CO19" s="614"/>
      <c r="CP19" s="614"/>
      <c r="CQ19" s="615"/>
      <c r="CR19" s="616" t="s">
        <v>205</v>
      </c>
      <c r="CS19" s="498"/>
      <c r="CT19" s="498"/>
      <c r="CU19" s="498"/>
      <c r="CV19" s="498"/>
      <c r="CW19" s="498"/>
      <c r="CX19" s="498"/>
      <c r="CY19" s="629"/>
      <c r="CZ19" s="642" t="s">
        <v>205</v>
      </c>
      <c r="DA19" s="642"/>
      <c r="DB19" s="642"/>
      <c r="DC19" s="642"/>
      <c r="DD19" s="622" t="s">
        <v>205</v>
      </c>
      <c r="DE19" s="498"/>
      <c r="DF19" s="498"/>
      <c r="DG19" s="498"/>
      <c r="DH19" s="498"/>
      <c r="DI19" s="498"/>
      <c r="DJ19" s="498"/>
      <c r="DK19" s="498"/>
      <c r="DL19" s="498"/>
      <c r="DM19" s="498"/>
      <c r="DN19" s="498"/>
      <c r="DO19" s="498"/>
      <c r="DP19" s="629"/>
      <c r="DQ19" s="622" t="s">
        <v>205</v>
      </c>
      <c r="DR19" s="498"/>
      <c r="DS19" s="498"/>
      <c r="DT19" s="498"/>
      <c r="DU19" s="498"/>
      <c r="DV19" s="498"/>
      <c r="DW19" s="498"/>
      <c r="DX19" s="498"/>
      <c r="DY19" s="498"/>
      <c r="DZ19" s="498"/>
      <c r="EA19" s="498"/>
      <c r="EB19" s="498"/>
      <c r="EC19" s="648"/>
    </row>
    <row r="20" spans="2:133" ht="11.25" customHeight="1" x14ac:dyDescent="0.15">
      <c r="B20" s="613" t="s">
        <v>373</v>
      </c>
      <c r="C20" s="614"/>
      <c r="D20" s="614"/>
      <c r="E20" s="614"/>
      <c r="F20" s="614"/>
      <c r="G20" s="614"/>
      <c r="H20" s="614"/>
      <c r="I20" s="614"/>
      <c r="J20" s="614"/>
      <c r="K20" s="614"/>
      <c r="L20" s="614"/>
      <c r="M20" s="614"/>
      <c r="N20" s="614"/>
      <c r="O20" s="614"/>
      <c r="P20" s="614"/>
      <c r="Q20" s="615"/>
      <c r="R20" s="616">
        <v>661</v>
      </c>
      <c r="S20" s="498"/>
      <c r="T20" s="498"/>
      <c r="U20" s="498"/>
      <c r="V20" s="498"/>
      <c r="W20" s="498"/>
      <c r="X20" s="498"/>
      <c r="Y20" s="629"/>
      <c r="Z20" s="642">
        <v>0</v>
      </c>
      <c r="AA20" s="642"/>
      <c r="AB20" s="642"/>
      <c r="AC20" s="642"/>
      <c r="AD20" s="643">
        <v>661</v>
      </c>
      <c r="AE20" s="643"/>
      <c r="AF20" s="643"/>
      <c r="AG20" s="643"/>
      <c r="AH20" s="643"/>
      <c r="AI20" s="643"/>
      <c r="AJ20" s="643"/>
      <c r="AK20" s="643"/>
      <c r="AL20" s="619">
        <v>0</v>
      </c>
      <c r="AM20" s="364"/>
      <c r="AN20" s="364"/>
      <c r="AO20" s="644"/>
      <c r="AP20" s="613" t="s">
        <v>374</v>
      </c>
      <c r="AQ20" s="614"/>
      <c r="AR20" s="614"/>
      <c r="AS20" s="614"/>
      <c r="AT20" s="614"/>
      <c r="AU20" s="614"/>
      <c r="AV20" s="614"/>
      <c r="AW20" s="614"/>
      <c r="AX20" s="614"/>
      <c r="AY20" s="614"/>
      <c r="AZ20" s="614"/>
      <c r="BA20" s="614"/>
      <c r="BB20" s="614"/>
      <c r="BC20" s="614"/>
      <c r="BD20" s="614"/>
      <c r="BE20" s="614"/>
      <c r="BF20" s="615"/>
      <c r="BG20" s="616">
        <v>27045</v>
      </c>
      <c r="BH20" s="498"/>
      <c r="BI20" s="498"/>
      <c r="BJ20" s="498"/>
      <c r="BK20" s="498"/>
      <c r="BL20" s="498"/>
      <c r="BM20" s="498"/>
      <c r="BN20" s="629"/>
      <c r="BO20" s="642">
        <v>0.9</v>
      </c>
      <c r="BP20" s="642"/>
      <c r="BQ20" s="642"/>
      <c r="BR20" s="642"/>
      <c r="BS20" s="622" t="s">
        <v>205</v>
      </c>
      <c r="BT20" s="498"/>
      <c r="BU20" s="498"/>
      <c r="BV20" s="498"/>
      <c r="BW20" s="498"/>
      <c r="BX20" s="498"/>
      <c r="BY20" s="498"/>
      <c r="BZ20" s="498"/>
      <c r="CA20" s="498"/>
      <c r="CB20" s="648"/>
      <c r="CD20" s="613" t="s">
        <v>196</v>
      </c>
      <c r="CE20" s="614"/>
      <c r="CF20" s="614"/>
      <c r="CG20" s="614"/>
      <c r="CH20" s="614"/>
      <c r="CI20" s="614"/>
      <c r="CJ20" s="614"/>
      <c r="CK20" s="614"/>
      <c r="CL20" s="614"/>
      <c r="CM20" s="614"/>
      <c r="CN20" s="614"/>
      <c r="CO20" s="614"/>
      <c r="CP20" s="614"/>
      <c r="CQ20" s="615"/>
      <c r="CR20" s="616">
        <v>10158331</v>
      </c>
      <c r="CS20" s="498"/>
      <c r="CT20" s="498"/>
      <c r="CU20" s="498"/>
      <c r="CV20" s="498"/>
      <c r="CW20" s="498"/>
      <c r="CX20" s="498"/>
      <c r="CY20" s="629"/>
      <c r="CZ20" s="642">
        <v>100</v>
      </c>
      <c r="DA20" s="642"/>
      <c r="DB20" s="642"/>
      <c r="DC20" s="642"/>
      <c r="DD20" s="622">
        <v>764667</v>
      </c>
      <c r="DE20" s="498"/>
      <c r="DF20" s="498"/>
      <c r="DG20" s="498"/>
      <c r="DH20" s="498"/>
      <c r="DI20" s="498"/>
      <c r="DJ20" s="498"/>
      <c r="DK20" s="498"/>
      <c r="DL20" s="498"/>
      <c r="DM20" s="498"/>
      <c r="DN20" s="498"/>
      <c r="DO20" s="498"/>
      <c r="DP20" s="629"/>
      <c r="DQ20" s="622">
        <v>6652738</v>
      </c>
      <c r="DR20" s="498"/>
      <c r="DS20" s="498"/>
      <c r="DT20" s="498"/>
      <c r="DU20" s="498"/>
      <c r="DV20" s="498"/>
      <c r="DW20" s="498"/>
      <c r="DX20" s="498"/>
      <c r="DY20" s="498"/>
      <c r="DZ20" s="498"/>
      <c r="EA20" s="498"/>
      <c r="EB20" s="498"/>
      <c r="EC20" s="648"/>
    </row>
    <row r="21" spans="2:133" ht="11.25" customHeight="1" x14ac:dyDescent="0.15">
      <c r="B21" s="613" t="s">
        <v>376</v>
      </c>
      <c r="C21" s="614"/>
      <c r="D21" s="614"/>
      <c r="E21" s="614"/>
      <c r="F21" s="614"/>
      <c r="G21" s="614"/>
      <c r="H21" s="614"/>
      <c r="I21" s="614"/>
      <c r="J21" s="614"/>
      <c r="K21" s="614"/>
      <c r="L21" s="614"/>
      <c r="M21" s="614"/>
      <c r="N21" s="614"/>
      <c r="O21" s="614"/>
      <c r="P21" s="614"/>
      <c r="Q21" s="615"/>
      <c r="R21" s="616">
        <v>34758</v>
      </c>
      <c r="S21" s="498"/>
      <c r="T21" s="498"/>
      <c r="U21" s="498"/>
      <c r="V21" s="498"/>
      <c r="W21" s="498"/>
      <c r="X21" s="498"/>
      <c r="Y21" s="629"/>
      <c r="Z21" s="642">
        <v>0.3</v>
      </c>
      <c r="AA21" s="642"/>
      <c r="AB21" s="642"/>
      <c r="AC21" s="642"/>
      <c r="AD21" s="643">
        <v>34758</v>
      </c>
      <c r="AE21" s="643"/>
      <c r="AF21" s="643"/>
      <c r="AG21" s="643"/>
      <c r="AH21" s="643"/>
      <c r="AI21" s="643"/>
      <c r="AJ21" s="643"/>
      <c r="AK21" s="643"/>
      <c r="AL21" s="619">
        <v>0.6</v>
      </c>
      <c r="AM21" s="364"/>
      <c r="AN21" s="364"/>
      <c r="AO21" s="644"/>
      <c r="AP21" s="672" t="s">
        <v>377</v>
      </c>
      <c r="AQ21" s="675"/>
      <c r="AR21" s="675"/>
      <c r="AS21" s="675"/>
      <c r="AT21" s="675"/>
      <c r="AU21" s="675"/>
      <c r="AV21" s="675"/>
      <c r="AW21" s="675"/>
      <c r="AX21" s="675"/>
      <c r="AY21" s="675"/>
      <c r="AZ21" s="675"/>
      <c r="BA21" s="675"/>
      <c r="BB21" s="675"/>
      <c r="BC21" s="675"/>
      <c r="BD21" s="675"/>
      <c r="BE21" s="675"/>
      <c r="BF21" s="674"/>
      <c r="BG21" s="616">
        <v>27045</v>
      </c>
      <c r="BH21" s="498"/>
      <c r="BI21" s="498"/>
      <c r="BJ21" s="498"/>
      <c r="BK21" s="498"/>
      <c r="BL21" s="498"/>
      <c r="BM21" s="498"/>
      <c r="BN21" s="629"/>
      <c r="BO21" s="642">
        <v>0.9</v>
      </c>
      <c r="BP21" s="642"/>
      <c r="BQ21" s="642"/>
      <c r="BR21" s="642"/>
      <c r="BS21" s="622" t="s">
        <v>205</v>
      </c>
      <c r="BT21" s="498"/>
      <c r="BU21" s="498"/>
      <c r="BV21" s="498"/>
      <c r="BW21" s="498"/>
      <c r="BX21" s="498"/>
      <c r="BY21" s="498"/>
      <c r="BZ21" s="498"/>
      <c r="CA21" s="498"/>
      <c r="CB21" s="648"/>
      <c r="CD21" s="593"/>
      <c r="CE21" s="594"/>
      <c r="CF21" s="594"/>
      <c r="CG21" s="594"/>
      <c r="CH21" s="594"/>
      <c r="CI21" s="594"/>
      <c r="CJ21" s="594"/>
      <c r="CK21" s="594"/>
      <c r="CL21" s="594"/>
      <c r="CM21" s="594"/>
      <c r="CN21" s="594"/>
      <c r="CO21" s="594"/>
      <c r="CP21" s="594"/>
      <c r="CQ21" s="595"/>
      <c r="CR21" s="684"/>
      <c r="CS21" s="685"/>
      <c r="CT21" s="685"/>
      <c r="CU21" s="685"/>
      <c r="CV21" s="685"/>
      <c r="CW21" s="685"/>
      <c r="CX21" s="685"/>
      <c r="CY21" s="686"/>
      <c r="CZ21" s="687"/>
      <c r="DA21" s="687"/>
      <c r="DB21" s="687"/>
      <c r="DC21" s="687"/>
      <c r="DD21" s="688"/>
      <c r="DE21" s="685"/>
      <c r="DF21" s="685"/>
      <c r="DG21" s="685"/>
      <c r="DH21" s="685"/>
      <c r="DI21" s="685"/>
      <c r="DJ21" s="685"/>
      <c r="DK21" s="685"/>
      <c r="DL21" s="685"/>
      <c r="DM21" s="685"/>
      <c r="DN21" s="685"/>
      <c r="DO21" s="685"/>
      <c r="DP21" s="686"/>
      <c r="DQ21" s="688"/>
      <c r="DR21" s="685"/>
      <c r="DS21" s="685"/>
      <c r="DT21" s="685"/>
      <c r="DU21" s="685"/>
      <c r="DV21" s="685"/>
      <c r="DW21" s="685"/>
      <c r="DX21" s="685"/>
      <c r="DY21" s="685"/>
      <c r="DZ21" s="685"/>
      <c r="EA21" s="685"/>
      <c r="EB21" s="685"/>
      <c r="EC21" s="689"/>
    </row>
    <row r="22" spans="2:133" ht="11.25" customHeight="1" x14ac:dyDescent="0.15">
      <c r="B22" s="613" t="s">
        <v>347</v>
      </c>
      <c r="C22" s="614"/>
      <c r="D22" s="614"/>
      <c r="E22" s="614"/>
      <c r="F22" s="614"/>
      <c r="G22" s="614"/>
      <c r="H22" s="614"/>
      <c r="I22" s="614"/>
      <c r="J22" s="614"/>
      <c r="K22" s="614"/>
      <c r="L22" s="614"/>
      <c r="M22" s="614"/>
      <c r="N22" s="614"/>
      <c r="O22" s="614"/>
      <c r="P22" s="614"/>
      <c r="Q22" s="615"/>
      <c r="R22" s="616">
        <v>2278449</v>
      </c>
      <c r="S22" s="498"/>
      <c r="T22" s="498"/>
      <c r="U22" s="498"/>
      <c r="V22" s="498"/>
      <c r="W22" s="498"/>
      <c r="X22" s="498"/>
      <c r="Y22" s="629"/>
      <c r="Z22" s="642">
        <v>22.1</v>
      </c>
      <c r="AA22" s="642"/>
      <c r="AB22" s="642"/>
      <c r="AC22" s="642"/>
      <c r="AD22" s="643">
        <v>2135082</v>
      </c>
      <c r="AE22" s="643"/>
      <c r="AF22" s="643"/>
      <c r="AG22" s="643"/>
      <c r="AH22" s="643"/>
      <c r="AI22" s="643"/>
      <c r="AJ22" s="643"/>
      <c r="AK22" s="643"/>
      <c r="AL22" s="619">
        <v>36.200000000000003</v>
      </c>
      <c r="AM22" s="364"/>
      <c r="AN22" s="364"/>
      <c r="AO22" s="644"/>
      <c r="AP22" s="672" t="s">
        <v>378</v>
      </c>
      <c r="AQ22" s="675"/>
      <c r="AR22" s="675"/>
      <c r="AS22" s="675"/>
      <c r="AT22" s="675"/>
      <c r="AU22" s="675"/>
      <c r="AV22" s="675"/>
      <c r="AW22" s="675"/>
      <c r="AX22" s="675"/>
      <c r="AY22" s="675"/>
      <c r="AZ22" s="675"/>
      <c r="BA22" s="675"/>
      <c r="BB22" s="675"/>
      <c r="BC22" s="675"/>
      <c r="BD22" s="675"/>
      <c r="BE22" s="675"/>
      <c r="BF22" s="674"/>
      <c r="BG22" s="616" t="s">
        <v>205</v>
      </c>
      <c r="BH22" s="498"/>
      <c r="BI22" s="498"/>
      <c r="BJ22" s="498"/>
      <c r="BK22" s="498"/>
      <c r="BL22" s="498"/>
      <c r="BM22" s="498"/>
      <c r="BN22" s="629"/>
      <c r="BO22" s="642" t="s">
        <v>205</v>
      </c>
      <c r="BP22" s="642"/>
      <c r="BQ22" s="642"/>
      <c r="BR22" s="642"/>
      <c r="BS22" s="622" t="s">
        <v>205</v>
      </c>
      <c r="BT22" s="498"/>
      <c r="BU22" s="498"/>
      <c r="BV22" s="498"/>
      <c r="BW22" s="498"/>
      <c r="BX22" s="498"/>
      <c r="BY22" s="498"/>
      <c r="BZ22" s="498"/>
      <c r="CA22" s="498"/>
      <c r="CB22" s="648"/>
      <c r="CD22" s="528" t="s">
        <v>380</v>
      </c>
      <c r="CE22" s="529"/>
      <c r="CF22" s="529"/>
      <c r="CG22" s="529"/>
      <c r="CH22" s="529"/>
      <c r="CI22" s="529"/>
      <c r="CJ22" s="529"/>
      <c r="CK22" s="529"/>
      <c r="CL22" s="529"/>
      <c r="CM22" s="529"/>
      <c r="CN22" s="529"/>
      <c r="CO22" s="529"/>
      <c r="CP22" s="529"/>
      <c r="CQ22" s="529"/>
      <c r="CR22" s="529"/>
      <c r="CS22" s="529"/>
      <c r="CT22" s="529"/>
      <c r="CU22" s="529"/>
      <c r="CV22" s="529"/>
      <c r="CW22" s="529"/>
      <c r="CX22" s="529"/>
      <c r="CY22" s="529"/>
      <c r="CZ22" s="529"/>
      <c r="DA22" s="529"/>
      <c r="DB22" s="529"/>
      <c r="DC22" s="529"/>
      <c r="DD22" s="529"/>
      <c r="DE22" s="529"/>
      <c r="DF22" s="529"/>
      <c r="DG22" s="529"/>
      <c r="DH22" s="529"/>
      <c r="DI22" s="529"/>
      <c r="DJ22" s="529"/>
      <c r="DK22" s="529"/>
      <c r="DL22" s="529"/>
      <c r="DM22" s="529"/>
      <c r="DN22" s="529"/>
      <c r="DO22" s="529"/>
      <c r="DP22" s="529"/>
      <c r="DQ22" s="529"/>
      <c r="DR22" s="529"/>
      <c r="DS22" s="529"/>
      <c r="DT22" s="529"/>
      <c r="DU22" s="529"/>
      <c r="DV22" s="529"/>
      <c r="DW22" s="529"/>
      <c r="DX22" s="529"/>
      <c r="DY22" s="529"/>
      <c r="DZ22" s="529"/>
      <c r="EA22" s="529"/>
      <c r="EB22" s="529"/>
      <c r="EC22" s="571"/>
    </row>
    <row r="23" spans="2:133" ht="11.25" customHeight="1" x14ac:dyDescent="0.15">
      <c r="B23" s="613" t="s">
        <v>305</v>
      </c>
      <c r="C23" s="614"/>
      <c r="D23" s="614"/>
      <c r="E23" s="614"/>
      <c r="F23" s="614"/>
      <c r="G23" s="614"/>
      <c r="H23" s="614"/>
      <c r="I23" s="614"/>
      <c r="J23" s="614"/>
      <c r="K23" s="614"/>
      <c r="L23" s="614"/>
      <c r="M23" s="614"/>
      <c r="N23" s="614"/>
      <c r="O23" s="614"/>
      <c r="P23" s="614"/>
      <c r="Q23" s="615"/>
      <c r="R23" s="616">
        <v>2135082</v>
      </c>
      <c r="S23" s="498"/>
      <c r="T23" s="498"/>
      <c r="U23" s="498"/>
      <c r="V23" s="498"/>
      <c r="W23" s="498"/>
      <c r="X23" s="498"/>
      <c r="Y23" s="629"/>
      <c r="Z23" s="642">
        <v>20.7</v>
      </c>
      <c r="AA23" s="642"/>
      <c r="AB23" s="642"/>
      <c r="AC23" s="642"/>
      <c r="AD23" s="643">
        <v>2135082</v>
      </c>
      <c r="AE23" s="643"/>
      <c r="AF23" s="643"/>
      <c r="AG23" s="643"/>
      <c r="AH23" s="643"/>
      <c r="AI23" s="643"/>
      <c r="AJ23" s="643"/>
      <c r="AK23" s="643"/>
      <c r="AL23" s="619">
        <v>36.200000000000003</v>
      </c>
      <c r="AM23" s="364"/>
      <c r="AN23" s="364"/>
      <c r="AO23" s="644"/>
      <c r="AP23" s="672" t="s">
        <v>115</v>
      </c>
      <c r="AQ23" s="675"/>
      <c r="AR23" s="675"/>
      <c r="AS23" s="675"/>
      <c r="AT23" s="675"/>
      <c r="AU23" s="675"/>
      <c r="AV23" s="675"/>
      <c r="AW23" s="675"/>
      <c r="AX23" s="675"/>
      <c r="AY23" s="675"/>
      <c r="AZ23" s="675"/>
      <c r="BA23" s="675"/>
      <c r="BB23" s="675"/>
      <c r="BC23" s="675"/>
      <c r="BD23" s="675"/>
      <c r="BE23" s="675"/>
      <c r="BF23" s="674"/>
      <c r="BG23" s="616" t="s">
        <v>205</v>
      </c>
      <c r="BH23" s="498"/>
      <c r="BI23" s="498"/>
      <c r="BJ23" s="498"/>
      <c r="BK23" s="498"/>
      <c r="BL23" s="498"/>
      <c r="BM23" s="498"/>
      <c r="BN23" s="629"/>
      <c r="BO23" s="642" t="s">
        <v>205</v>
      </c>
      <c r="BP23" s="642"/>
      <c r="BQ23" s="642"/>
      <c r="BR23" s="642"/>
      <c r="BS23" s="622" t="s">
        <v>205</v>
      </c>
      <c r="BT23" s="498"/>
      <c r="BU23" s="498"/>
      <c r="BV23" s="498"/>
      <c r="BW23" s="498"/>
      <c r="BX23" s="498"/>
      <c r="BY23" s="498"/>
      <c r="BZ23" s="498"/>
      <c r="CA23" s="498"/>
      <c r="CB23" s="648"/>
      <c r="CD23" s="528" t="s">
        <v>321</v>
      </c>
      <c r="CE23" s="529"/>
      <c r="CF23" s="529"/>
      <c r="CG23" s="529"/>
      <c r="CH23" s="529"/>
      <c r="CI23" s="529"/>
      <c r="CJ23" s="529"/>
      <c r="CK23" s="529"/>
      <c r="CL23" s="529"/>
      <c r="CM23" s="529"/>
      <c r="CN23" s="529"/>
      <c r="CO23" s="529"/>
      <c r="CP23" s="529"/>
      <c r="CQ23" s="571"/>
      <c r="CR23" s="528" t="s">
        <v>381</v>
      </c>
      <c r="CS23" s="529"/>
      <c r="CT23" s="529"/>
      <c r="CU23" s="529"/>
      <c r="CV23" s="529"/>
      <c r="CW23" s="529"/>
      <c r="CX23" s="529"/>
      <c r="CY23" s="571"/>
      <c r="CZ23" s="528" t="s">
        <v>384</v>
      </c>
      <c r="DA23" s="529"/>
      <c r="DB23" s="529"/>
      <c r="DC23" s="571"/>
      <c r="DD23" s="528" t="s">
        <v>309</v>
      </c>
      <c r="DE23" s="529"/>
      <c r="DF23" s="529"/>
      <c r="DG23" s="529"/>
      <c r="DH23" s="529"/>
      <c r="DI23" s="529"/>
      <c r="DJ23" s="529"/>
      <c r="DK23" s="571"/>
      <c r="DL23" s="676" t="s">
        <v>387</v>
      </c>
      <c r="DM23" s="677"/>
      <c r="DN23" s="677"/>
      <c r="DO23" s="677"/>
      <c r="DP23" s="677"/>
      <c r="DQ23" s="677"/>
      <c r="DR23" s="677"/>
      <c r="DS23" s="677"/>
      <c r="DT23" s="677"/>
      <c r="DU23" s="677"/>
      <c r="DV23" s="678"/>
      <c r="DW23" s="528" t="s">
        <v>388</v>
      </c>
      <c r="DX23" s="529"/>
      <c r="DY23" s="529"/>
      <c r="DZ23" s="529"/>
      <c r="EA23" s="529"/>
      <c r="EB23" s="529"/>
      <c r="EC23" s="571"/>
    </row>
    <row r="24" spans="2:133" ht="11.25" customHeight="1" x14ac:dyDescent="0.15">
      <c r="B24" s="613" t="s">
        <v>303</v>
      </c>
      <c r="C24" s="614"/>
      <c r="D24" s="614"/>
      <c r="E24" s="614"/>
      <c r="F24" s="614"/>
      <c r="G24" s="614"/>
      <c r="H24" s="614"/>
      <c r="I24" s="614"/>
      <c r="J24" s="614"/>
      <c r="K24" s="614"/>
      <c r="L24" s="614"/>
      <c r="M24" s="614"/>
      <c r="N24" s="614"/>
      <c r="O24" s="614"/>
      <c r="P24" s="614"/>
      <c r="Q24" s="615"/>
      <c r="R24" s="616">
        <v>143367</v>
      </c>
      <c r="S24" s="498"/>
      <c r="T24" s="498"/>
      <c r="U24" s="498"/>
      <c r="V24" s="498"/>
      <c r="W24" s="498"/>
      <c r="X24" s="498"/>
      <c r="Y24" s="629"/>
      <c r="Z24" s="642">
        <v>1.4</v>
      </c>
      <c r="AA24" s="642"/>
      <c r="AB24" s="642"/>
      <c r="AC24" s="642"/>
      <c r="AD24" s="643" t="s">
        <v>205</v>
      </c>
      <c r="AE24" s="643"/>
      <c r="AF24" s="643"/>
      <c r="AG24" s="643"/>
      <c r="AH24" s="643"/>
      <c r="AI24" s="643"/>
      <c r="AJ24" s="643"/>
      <c r="AK24" s="643"/>
      <c r="AL24" s="619" t="s">
        <v>205</v>
      </c>
      <c r="AM24" s="364"/>
      <c r="AN24" s="364"/>
      <c r="AO24" s="644"/>
      <c r="AP24" s="672" t="s">
        <v>389</v>
      </c>
      <c r="AQ24" s="675"/>
      <c r="AR24" s="675"/>
      <c r="AS24" s="675"/>
      <c r="AT24" s="675"/>
      <c r="AU24" s="675"/>
      <c r="AV24" s="675"/>
      <c r="AW24" s="675"/>
      <c r="AX24" s="675"/>
      <c r="AY24" s="675"/>
      <c r="AZ24" s="675"/>
      <c r="BA24" s="675"/>
      <c r="BB24" s="675"/>
      <c r="BC24" s="675"/>
      <c r="BD24" s="675"/>
      <c r="BE24" s="675"/>
      <c r="BF24" s="674"/>
      <c r="BG24" s="616" t="s">
        <v>205</v>
      </c>
      <c r="BH24" s="498"/>
      <c r="BI24" s="498"/>
      <c r="BJ24" s="498"/>
      <c r="BK24" s="498"/>
      <c r="BL24" s="498"/>
      <c r="BM24" s="498"/>
      <c r="BN24" s="629"/>
      <c r="BO24" s="642" t="s">
        <v>205</v>
      </c>
      <c r="BP24" s="642"/>
      <c r="BQ24" s="642"/>
      <c r="BR24" s="642"/>
      <c r="BS24" s="622" t="s">
        <v>205</v>
      </c>
      <c r="BT24" s="498"/>
      <c r="BU24" s="498"/>
      <c r="BV24" s="498"/>
      <c r="BW24" s="498"/>
      <c r="BX24" s="498"/>
      <c r="BY24" s="498"/>
      <c r="BZ24" s="498"/>
      <c r="CA24" s="498"/>
      <c r="CB24" s="648"/>
      <c r="CD24" s="656" t="s">
        <v>390</v>
      </c>
      <c r="CE24" s="657"/>
      <c r="CF24" s="657"/>
      <c r="CG24" s="657"/>
      <c r="CH24" s="657"/>
      <c r="CI24" s="657"/>
      <c r="CJ24" s="657"/>
      <c r="CK24" s="657"/>
      <c r="CL24" s="657"/>
      <c r="CM24" s="657"/>
      <c r="CN24" s="657"/>
      <c r="CO24" s="657"/>
      <c r="CP24" s="657"/>
      <c r="CQ24" s="658"/>
      <c r="CR24" s="653">
        <v>5232621</v>
      </c>
      <c r="CS24" s="654"/>
      <c r="CT24" s="654"/>
      <c r="CU24" s="654"/>
      <c r="CV24" s="654"/>
      <c r="CW24" s="654"/>
      <c r="CX24" s="654"/>
      <c r="CY24" s="679"/>
      <c r="CZ24" s="680">
        <v>51.5</v>
      </c>
      <c r="DA24" s="660"/>
      <c r="DB24" s="660"/>
      <c r="DC24" s="681"/>
      <c r="DD24" s="682">
        <v>3295329</v>
      </c>
      <c r="DE24" s="654"/>
      <c r="DF24" s="654"/>
      <c r="DG24" s="654"/>
      <c r="DH24" s="654"/>
      <c r="DI24" s="654"/>
      <c r="DJ24" s="654"/>
      <c r="DK24" s="679"/>
      <c r="DL24" s="682">
        <v>3275563</v>
      </c>
      <c r="DM24" s="654"/>
      <c r="DN24" s="654"/>
      <c r="DO24" s="654"/>
      <c r="DP24" s="654"/>
      <c r="DQ24" s="654"/>
      <c r="DR24" s="654"/>
      <c r="DS24" s="654"/>
      <c r="DT24" s="654"/>
      <c r="DU24" s="654"/>
      <c r="DV24" s="679"/>
      <c r="DW24" s="680">
        <v>53</v>
      </c>
      <c r="DX24" s="660"/>
      <c r="DY24" s="660"/>
      <c r="DZ24" s="660"/>
      <c r="EA24" s="660"/>
      <c r="EB24" s="660"/>
      <c r="EC24" s="683"/>
    </row>
    <row r="25" spans="2:133" ht="11.25" customHeight="1" x14ac:dyDescent="0.15">
      <c r="B25" s="613" t="s">
        <v>393</v>
      </c>
      <c r="C25" s="614"/>
      <c r="D25" s="614"/>
      <c r="E25" s="614"/>
      <c r="F25" s="614"/>
      <c r="G25" s="614"/>
      <c r="H25" s="614"/>
      <c r="I25" s="614"/>
      <c r="J25" s="614"/>
      <c r="K25" s="614"/>
      <c r="L25" s="614"/>
      <c r="M25" s="614"/>
      <c r="N25" s="614"/>
      <c r="O25" s="614"/>
      <c r="P25" s="614"/>
      <c r="Q25" s="615"/>
      <c r="R25" s="616" t="s">
        <v>205</v>
      </c>
      <c r="S25" s="498"/>
      <c r="T25" s="498"/>
      <c r="U25" s="498"/>
      <c r="V25" s="498"/>
      <c r="W25" s="498"/>
      <c r="X25" s="498"/>
      <c r="Y25" s="629"/>
      <c r="Z25" s="642" t="s">
        <v>205</v>
      </c>
      <c r="AA25" s="642"/>
      <c r="AB25" s="642"/>
      <c r="AC25" s="642"/>
      <c r="AD25" s="643" t="s">
        <v>205</v>
      </c>
      <c r="AE25" s="643"/>
      <c r="AF25" s="643"/>
      <c r="AG25" s="643"/>
      <c r="AH25" s="643"/>
      <c r="AI25" s="643"/>
      <c r="AJ25" s="643"/>
      <c r="AK25" s="643"/>
      <c r="AL25" s="619" t="s">
        <v>205</v>
      </c>
      <c r="AM25" s="364"/>
      <c r="AN25" s="364"/>
      <c r="AO25" s="644"/>
      <c r="AP25" s="672" t="s">
        <v>285</v>
      </c>
      <c r="AQ25" s="675"/>
      <c r="AR25" s="675"/>
      <c r="AS25" s="675"/>
      <c r="AT25" s="675"/>
      <c r="AU25" s="675"/>
      <c r="AV25" s="675"/>
      <c r="AW25" s="675"/>
      <c r="AX25" s="675"/>
      <c r="AY25" s="675"/>
      <c r="AZ25" s="675"/>
      <c r="BA25" s="675"/>
      <c r="BB25" s="675"/>
      <c r="BC25" s="675"/>
      <c r="BD25" s="675"/>
      <c r="BE25" s="675"/>
      <c r="BF25" s="674"/>
      <c r="BG25" s="616" t="s">
        <v>205</v>
      </c>
      <c r="BH25" s="498"/>
      <c r="BI25" s="498"/>
      <c r="BJ25" s="498"/>
      <c r="BK25" s="498"/>
      <c r="BL25" s="498"/>
      <c r="BM25" s="498"/>
      <c r="BN25" s="629"/>
      <c r="BO25" s="642" t="s">
        <v>205</v>
      </c>
      <c r="BP25" s="642"/>
      <c r="BQ25" s="642"/>
      <c r="BR25" s="642"/>
      <c r="BS25" s="622" t="s">
        <v>205</v>
      </c>
      <c r="BT25" s="498"/>
      <c r="BU25" s="498"/>
      <c r="BV25" s="498"/>
      <c r="BW25" s="498"/>
      <c r="BX25" s="498"/>
      <c r="BY25" s="498"/>
      <c r="BZ25" s="498"/>
      <c r="CA25" s="498"/>
      <c r="CB25" s="648"/>
      <c r="CD25" s="613" t="s">
        <v>203</v>
      </c>
      <c r="CE25" s="614"/>
      <c r="CF25" s="614"/>
      <c r="CG25" s="614"/>
      <c r="CH25" s="614"/>
      <c r="CI25" s="614"/>
      <c r="CJ25" s="614"/>
      <c r="CK25" s="614"/>
      <c r="CL25" s="614"/>
      <c r="CM25" s="614"/>
      <c r="CN25" s="614"/>
      <c r="CO25" s="614"/>
      <c r="CP25" s="614"/>
      <c r="CQ25" s="615"/>
      <c r="CR25" s="616">
        <v>1806561</v>
      </c>
      <c r="CS25" s="617"/>
      <c r="CT25" s="617"/>
      <c r="CU25" s="617"/>
      <c r="CV25" s="617"/>
      <c r="CW25" s="617"/>
      <c r="CX25" s="617"/>
      <c r="CY25" s="618"/>
      <c r="CZ25" s="619">
        <v>17.8</v>
      </c>
      <c r="DA25" s="620"/>
      <c r="DB25" s="620"/>
      <c r="DC25" s="621"/>
      <c r="DD25" s="622">
        <v>1765669</v>
      </c>
      <c r="DE25" s="617"/>
      <c r="DF25" s="617"/>
      <c r="DG25" s="617"/>
      <c r="DH25" s="617"/>
      <c r="DI25" s="617"/>
      <c r="DJ25" s="617"/>
      <c r="DK25" s="618"/>
      <c r="DL25" s="622">
        <v>1748559</v>
      </c>
      <c r="DM25" s="617"/>
      <c r="DN25" s="617"/>
      <c r="DO25" s="617"/>
      <c r="DP25" s="617"/>
      <c r="DQ25" s="617"/>
      <c r="DR25" s="617"/>
      <c r="DS25" s="617"/>
      <c r="DT25" s="617"/>
      <c r="DU25" s="617"/>
      <c r="DV25" s="618"/>
      <c r="DW25" s="619">
        <v>28.3</v>
      </c>
      <c r="DX25" s="620"/>
      <c r="DY25" s="620"/>
      <c r="DZ25" s="620"/>
      <c r="EA25" s="620"/>
      <c r="EB25" s="620"/>
      <c r="EC25" s="649"/>
    </row>
    <row r="26" spans="2:133" ht="11.25" customHeight="1" x14ac:dyDescent="0.15">
      <c r="B26" s="613" t="s">
        <v>78</v>
      </c>
      <c r="C26" s="614"/>
      <c r="D26" s="614"/>
      <c r="E26" s="614"/>
      <c r="F26" s="614"/>
      <c r="G26" s="614"/>
      <c r="H26" s="614"/>
      <c r="I26" s="614"/>
      <c r="J26" s="614"/>
      <c r="K26" s="614"/>
      <c r="L26" s="614"/>
      <c r="M26" s="614"/>
      <c r="N26" s="614"/>
      <c r="O26" s="614"/>
      <c r="P26" s="614"/>
      <c r="Q26" s="615"/>
      <c r="R26" s="616">
        <v>6021357</v>
      </c>
      <c r="S26" s="498"/>
      <c r="T26" s="498"/>
      <c r="U26" s="498"/>
      <c r="V26" s="498"/>
      <c r="W26" s="498"/>
      <c r="X26" s="498"/>
      <c r="Y26" s="629"/>
      <c r="Z26" s="642">
        <v>58.3</v>
      </c>
      <c r="AA26" s="642"/>
      <c r="AB26" s="642"/>
      <c r="AC26" s="642"/>
      <c r="AD26" s="643">
        <v>5877990</v>
      </c>
      <c r="AE26" s="643"/>
      <c r="AF26" s="643"/>
      <c r="AG26" s="643"/>
      <c r="AH26" s="643"/>
      <c r="AI26" s="643"/>
      <c r="AJ26" s="643"/>
      <c r="AK26" s="643"/>
      <c r="AL26" s="619">
        <v>99.7</v>
      </c>
      <c r="AM26" s="364"/>
      <c r="AN26" s="364"/>
      <c r="AO26" s="644"/>
      <c r="AP26" s="672" t="s">
        <v>394</v>
      </c>
      <c r="AQ26" s="673"/>
      <c r="AR26" s="673"/>
      <c r="AS26" s="673"/>
      <c r="AT26" s="673"/>
      <c r="AU26" s="673"/>
      <c r="AV26" s="673"/>
      <c r="AW26" s="673"/>
      <c r="AX26" s="673"/>
      <c r="AY26" s="673"/>
      <c r="AZ26" s="673"/>
      <c r="BA26" s="673"/>
      <c r="BB26" s="673"/>
      <c r="BC26" s="673"/>
      <c r="BD26" s="673"/>
      <c r="BE26" s="673"/>
      <c r="BF26" s="674"/>
      <c r="BG26" s="616" t="s">
        <v>205</v>
      </c>
      <c r="BH26" s="498"/>
      <c r="BI26" s="498"/>
      <c r="BJ26" s="498"/>
      <c r="BK26" s="498"/>
      <c r="BL26" s="498"/>
      <c r="BM26" s="498"/>
      <c r="BN26" s="629"/>
      <c r="BO26" s="642" t="s">
        <v>205</v>
      </c>
      <c r="BP26" s="642"/>
      <c r="BQ26" s="642"/>
      <c r="BR26" s="642"/>
      <c r="BS26" s="622" t="s">
        <v>205</v>
      </c>
      <c r="BT26" s="498"/>
      <c r="BU26" s="498"/>
      <c r="BV26" s="498"/>
      <c r="BW26" s="498"/>
      <c r="BX26" s="498"/>
      <c r="BY26" s="498"/>
      <c r="BZ26" s="498"/>
      <c r="CA26" s="498"/>
      <c r="CB26" s="648"/>
      <c r="CD26" s="613" t="s">
        <v>121</v>
      </c>
      <c r="CE26" s="614"/>
      <c r="CF26" s="614"/>
      <c r="CG26" s="614"/>
      <c r="CH26" s="614"/>
      <c r="CI26" s="614"/>
      <c r="CJ26" s="614"/>
      <c r="CK26" s="614"/>
      <c r="CL26" s="614"/>
      <c r="CM26" s="614"/>
      <c r="CN26" s="614"/>
      <c r="CO26" s="614"/>
      <c r="CP26" s="614"/>
      <c r="CQ26" s="615"/>
      <c r="CR26" s="616">
        <v>1042324</v>
      </c>
      <c r="CS26" s="498"/>
      <c r="CT26" s="498"/>
      <c r="CU26" s="498"/>
      <c r="CV26" s="498"/>
      <c r="CW26" s="498"/>
      <c r="CX26" s="498"/>
      <c r="CY26" s="629"/>
      <c r="CZ26" s="619">
        <v>10.3</v>
      </c>
      <c r="DA26" s="620"/>
      <c r="DB26" s="620"/>
      <c r="DC26" s="621"/>
      <c r="DD26" s="622">
        <v>1020492</v>
      </c>
      <c r="DE26" s="498"/>
      <c r="DF26" s="498"/>
      <c r="DG26" s="498"/>
      <c r="DH26" s="498"/>
      <c r="DI26" s="498"/>
      <c r="DJ26" s="498"/>
      <c r="DK26" s="629"/>
      <c r="DL26" s="622" t="s">
        <v>205</v>
      </c>
      <c r="DM26" s="498"/>
      <c r="DN26" s="498"/>
      <c r="DO26" s="498"/>
      <c r="DP26" s="498"/>
      <c r="DQ26" s="498"/>
      <c r="DR26" s="498"/>
      <c r="DS26" s="498"/>
      <c r="DT26" s="498"/>
      <c r="DU26" s="498"/>
      <c r="DV26" s="629"/>
      <c r="DW26" s="619" t="s">
        <v>205</v>
      </c>
      <c r="DX26" s="620"/>
      <c r="DY26" s="620"/>
      <c r="DZ26" s="620"/>
      <c r="EA26" s="620"/>
      <c r="EB26" s="620"/>
      <c r="EC26" s="649"/>
    </row>
    <row r="27" spans="2:133" ht="11.25" customHeight="1" x14ac:dyDescent="0.15">
      <c r="B27" s="613" t="s">
        <v>396</v>
      </c>
      <c r="C27" s="614"/>
      <c r="D27" s="614"/>
      <c r="E27" s="614"/>
      <c r="F27" s="614"/>
      <c r="G27" s="614"/>
      <c r="H27" s="614"/>
      <c r="I27" s="614"/>
      <c r="J27" s="614"/>
      <c r="K27" s="614"/>
      <c r="L27" s="614"/>
      <c r="M27" s="614"/>
      <c r="N27" s="614"/>
      <c r="O27" s="614"/>
      <c r="P27" s="614"/>
      <c r="Q27" s="615"/>
      <c r="R27" s="616">
        <v>2843</v>
      </c>
      <c r="S27" s="498"/>
      <c r="T27" s="498"/>
      <c r="U27" s="498"/>
      <c r="V27" s="498"/>
      <c r="W27" s="498"/>
      <c r="X27" s="498"/>
      <c r="Y27" s="629"/>
      <c r="Z27" s="642">
        <v>0</v>
      </c>
      <c r="AA27" s="642"/>
      <c r="AB27" s="642"/>
      <c r="AC27" s="642"/>
      <c r="AD27" s="643">
        <v>2843</v>
      </c>
      <c r="AE27" s="643"/>
      <c r="AF27" s="643"/>
      <c r="AG27" s="643"/>
      <c r="AH27" s="643"/>
      <c r="AI27" s="643"/>
      <c r="AJ27" s="643"/>
      <c r="AK27" s="643"/>
      <c r="AL27" s="619">
        <v>0</v>
      </c>
      <c r="AM27" s="364"/>
      <c r="AN27" s="364"/>
      <c r="AO27" s="644"/>
      <c r="AP27" s="613" t="s">
        <v>398</v>
      </c>
      <c r="AQ27" s="614"/>
      <c r="AR27" s="614"/>
      <c r="AS27" s="614"/>
      <c r="AT27" s="614"/>
      <c r="AU27" s="614"/>
      <c r="AV27" s="614"/>
      <c r="AW27" s="614"/>
      <c r="AX27" s="614"/>
      <c r="AY27" s="614"/>
      <c r="AZ27" s="614"/>
      <c r="BA27" s="614"/>
      <c r="BB27" s="614"/>
      <c r="BC27" s="614"/>
      <c r="BD27" s="614"/>
      <c r="BE27" s="614"/>
      <c r="BF27" s="615"/>
      <c r="BG27" s="616">
        <v>3068994</v>
      </c>
      <c r="BH27" s="498"/>
      <c r="BI27" s="498"/>
      <c r="BJ27" s="498"/>
      <c r="BK27" s="498"/>
      <c r="BL27" s="498"/>
      <c r="BM27" s="498"/>
      <c r="BN27" s="629"/>
      <c r="BO27" s="642">
        <v>100</v>
      </c>
      <c r="BP27" s="642"/>
      <c r="BQ27" s="642"/>
      <c r="BR27" s="642"/>
      <c r="BS27" s="622">
        <v>28381</v>
      </c>
      <c r="BT27" s="498"/>
      <c r="BU27" s="498"/>
      <c r="BV27" s="498"/>
      <c r="BW27" s="498"/>
      <c r="BX27" s="498"/>
      <c r="BY27" s="498"/>
      <c r="BZ27" s="498"/>
      <c r="CA27" s="498"/>
      <c r="CB27" s="648"/>
      <c r="CD27" s="613" t="s">
        <v>234</v>
      </c>
      <c r="CE27" s="614"/>
      <c r="CF27" s="614"/>
      <c r="CG27" s="614"/>
      <c r="CH27" s="614"/>
      <c r="CI27" s="614"/>
      <c r="CJ27" s="614"/>
      <c r="CK27" s="614"/>
      <c r="CL27" s="614"/>
      <c r="CM27" s="614"/>
      <c r="CN27" s="614"/>
      <c r="CO27" s="614"/>
      <c r="CP27" s="614"/>
      <c r="CQ27" s="615"/>
      <c r="CR27" s="616">
        <v>2552232</v>
      </c>
      <c r="CS27" s="617"/>
      <c r="CT27" s="617"/>
      <c r="CU27" s="617"/>
      <c r="CV27" s="617"/>
      <c r="CW27" s="617"/>
      <c r="CX27" s="617"/>
      <c r="CY27" s="618"/>
      <c r="CZ27" s="619">
        <v>25.1</v>
      </c>
      <c r="DA27" s="620"/>
      <c r="DB27" s="620"/>
      <c r="DC27" s="621"/>
      <c r="DD27" s="622">
        <v>677721</v>
      </c>
      <c r="DE27" s="617"/>
      <c r="DF27" s="617"/>
      <c r="DG27" s="617"/>
      <c r="DH27" s="617"/>
      <c r="DI27" s="617"/>
      <c r="DJ27" s="617"/>
      <c r="DK27" s="618"/>
      <c r="DL27" s="622">
        <v>675065</v>
      </c>
      <c r="DM27" s="617"/>
      <c r="DN27" s="617"/>
      <c r="DO27" s="617"/>
      <c r="DP27" s="617"/>
      <c r="DQ27" s="617"/>
      <c r="DR27" s="617"/>
      <c r="DS27" s="617"/>
      <c r="DT27" s="617"/>
      <c r="DU27" s="617"/>
      <c r="DV27" s="618"/>
      <c r="DW27" s="619">
        <v>10.9</v>
      </c>
      <c r="DX27" s="620"/>
      <c r="DY27" s="620"/>
      <c r="DZ27" s="620"/>
      <c r="EA27" s="620"/>
      <c r="EB27" s="620"/>
      <c r="EC27" s="649"/>
    </row>
    <row r="28" spans="2:133" ht="11.25" customHeight="1" x14ac:dyDescent="0.15">
      <c r="B28" s="613" t="s">
        <v>158</v>
      </c>
      <c r="C28" s="614"/>
      <c r="D28" s="614"/>
      <c r="E28" s="614"/>
      <c r="F28" s="614"/>
      <c r="G28" s="614"/>
      <c r="H28" s="614"/>
      <c r="I28" s="614"/>
      <c r="J28" s="614"/>
      <c r="K28" s="614"/>
      <c r="L28" s="614"/>
      <c r="M28" s="614"/>
      <c r="N28" s="614"/>
      <c r="O28" s="614"/>
      <c r="P28" s="614"/>
      <c r="Q28" s="615"/>
      <c r="R28" s="616">
        <v>40186</v>
      </c>
      <c r="S28" s="498"/>
      <c r="T28" s="498"/>
      <c r="U28" s="498"/>
      <c r="V28" s="498"/>
      <c r="W28" s="498"/>
      <c r="X28" s="498"/>
      <c r="Y28" s="629"/>
      <c r="Z28" s="642">
        <v>0.4</v>
      </c>
      <c r="AA28" s="642"/>
      <c r="AB28" s="642"/>
      <c r="AC28" s="642"/>
      <c r="AD28" s="643" t="s">
        <v>205</v>
      </c>
      <c r="AE28" s="643"/>
      <c r="AF28" s="643"/>
      <c r="AG28" s="643"/>
      <c r="AH28" s="643"/>
      <c r="AI28" s="643"/>
      <c r="AJ28" s="643"/>
      <c r="AK28" s="643"/>
      <c r="AL28" s="619" t="s">
        <v>205</v>
      </c>
      <c r="AM28" s="364"/>
      <c r="AN28" s="364"/>
      <c r="AO28" s="644"/>
      <c r="AP28" s="613"/>
      <c r="AQ28" s="614"/>
      <c r="AR28" s="614"/>
      <c r="AS28" s="614"/>
      <c r="AT28" s="614"/>
      <c r="AU28" s="614"/>
      <c r="AV28" s="614"/>
      <c r="AW28" s="614"/>
      <c r="AX28" s="614"/>
      <c r="AY28" s="614"/>
      <c r="AZ28" s="614"/>
      <c r="BA28" s="614"/>
      <c r="BB28" s="614"/>
      <c r="BC28" s="614"/>
      <c r="BD28" s="614"/>
      <c r="BE28" s="614"/>
      <c r="BF28" s="615"/>
      <c r="BG28" s="616"/>
      <c r="BH28" s="498"/>
      <c r="BI28" s="498"/>
      <c r="BJ28" s="498"/>
      <c r="BK28" s="498"/>
      <c r="BL28" s="498"/>
      <c r="BM28" s="498"/>
      <c r="BN28" s="629"/>
      <c r="BO28" s="642"/>
      <c r="BP28" s="642"/>
      <c r="BQ28" s="642"/>
      <c r="BR28" s="642"/>
      <c r="BS28" s="622"/>
      <c r="BT28" s="498"/>
      <c r="BU28" s="498"/>
      <c r="BV28" s="498"/>
      <c r="BW28" s="498"/>
      <c r="BX28" s="498"/>
      <c r="BY28" s="498"/>
      <c r="BZ28" s="498"/>
      <c r="CA28" s="498"/>
      <c r="CB28" s="648"/>
      <c r="CD28" s="613" t="s">
        <v>391</v>
      </c>
      <c r="CE28" s="614"/>
      <c r="CF28" s="614"/>
      <c r="CG28" s="614"/>
      <c r="CH28" s="614"/>
      <c r="CI28" s="614"/>
      <c r="CJ28" s="614"/>
      <c r="CK28" s="614"/>
      <c r="CL28" s="614"/>
      <c r="CM28" s="614"/>
      <c r="CN28" s="614"/>
      <c r="CO28" s="614"/>
      <c r="CP28" s="614"/>
      <c r="CQ28" s="615"/>
      <c r="CR28" s="616">
        <v>873828</v>
      </c>
      <c r="CS28" s="498"/>
      <c r="CT28" s="498"/>
      <c r="CU28" s="498"/>
      <c r="CV28" s="498"/>
      <c r="CW28" s="498"/>
      <c r="CX28" s="498"/>
      <c r="CY28" s="629"/>
      <c r="CZ28" s="619">
        <v>8.6</v>
      </c>
      <c r="DA28" s="620"/>
      <c r="DB28" s="620"/>
      <c r="DC28" s="621"/>
      <c r="DD28" s="622">
        <v>851939</v>
      </c>
      <c r="DE28" s="498"/>
      <c r="DF28" s="498"/>
      <c r="DG28" s="498"/>
      <c r="DH28" s="498"/>
      <c r="DI28" s="498"/>
      <c r="DJ28" s="498"/>
      <c r="DK28" s="629"/>
      <c r="DL28" s="622">
        <v>851939</v>
      </c>
      <c r="DM28" s="498"/>
      <c r="DN28" s="498"/>
      <c r="DO28" s="498"/>
      <c r="DP28" s="498"/>
      <c r="DQ28" s="498"/>
      <c r="DR28" s="498"/>
      <c r="DS28" s="498"/>
      <c r="DT28" s="498"/>
      <c r="DU28" s="498"/>
      <c r="DV28" s="629"/>
      <c r="DW28" s="619">
        <v>13.8</v>
      </c>
      <c r="DX28" s="620"/>
      <c r="DY28" s="620"/>
      <c r="DZ28" s="620"/>
      <c r="EA28" s="620"/>
      <c r="EB28" s="620"/>
      <c r="EC28" s="649"/>
    </row>
    <row r="29" spans="2:133" ht="11.25" customHeight="1" x14ac:dyDescent="0.15">
      <c r="B29" s="613" t="s">
        <v>320</v>
      </c>
      <c r="C29" s="614"/>
      <c r="D29" s="614"/>
      <c r="E29" s="614"/>
      <c r="F29" s="614"/>
      <c r="G29" s="614"/>
      <c r="H29" s="614"/>
      <c r="I29" s="614"/>
      <c r="J29" s="614"/>
      <c r="K29" s="614"/>
      <c r="L29" s="614"/>
      <c r="M29" s="614"/>
      <c r="N29" s="614"/>
      <c r="O29" s="614"/>
      <c r="P29" s="614"/>
      <c r="Q29" s="615"/>
      <c r="R29" s="616">
        <v>78832</v>
      </c>
      <c r="S29" s="498"/>
      <c r="T29" s="498"/>
      <c r="U29" s="498"/>
      <c r="V29" s="498"/>
      <c r="W29" s="498"/>
      <c r="X29" s="498"/>
      <c r="Y29" s="629"/>
      <c r="Z29" s="642">
        <v>0.8</v>
      </c>
      <c r="AA29" s="642"/>
      <c r="AB29" s="642"/>
      <c r="AC29" s="642"/>
      <c r="AD29" s="643">
        <v>8492</v>
      </c>
      <c r="AE29" s="643"/>
      <c r="AF29" s="643"/>
      <c r="AG29" s="643"/>
      <c r="AH29" s="643"/>
      <c r="AI29" s="643"/>
      <c r="AJ29" s="643"/>
      <c r="AK29" s="643"/>
      <c r="AL29" s="619">
        <v>0.1</v>
      </c>
      <c r="AM29" s="364"/>
      <c r="AN29" s="364"/>
      <c r="AO29" s="644"/>
      <c r="AP29" s="593"/>
      <c r="AQ29" s="594"/>
      <c r="AR29" s="594"/>
      <c r="AS29" s="594"/>
      <c r="AT29" s="594"/>
      <c r="AU29" s="594"/>
      <c r="AV29" s="594"/>
      <c r="AW29" s="594"/>
      <c r="AX29" s="594"/>
      <c r="AY29" s="594"/>
      <c r="AZ29" s="594"/>
      <c r="BA29" s="594"/>
      <c r="BB29" s="594"/>
      <c r="BC29" s="594"/>
      <c r="BD29" s="594"/>
      <c r="BE29" s="594"/>
      <c r="BF29" s="595"/>
      <c r="BG29" s="616"/>
      <c r="BH29" s="498"/>
      <c r="BI29" s="498"/>
      <c r="BJ29" s="498"/>
      <c r="BK29" s="498"/>
      <c r="BL29" s="498"/>
      <c r="BM29" s="498"/>
      <c r="BN29" s="629"/>
      <c r="BO29" s="642"/>
      <c r="BP29" s="642"/>
      <c r="BQ29" s="642"/>
      <c r="BR29" s="642"/>
      <c r="BS29" s="643"/>
      <c r="BT29" s="643"/>
      <c r="BU29" s="643"/>
      <c r="BV29" s="643"/>
      <c r="BW29" s="643"/>
      <c r="BX29" s="643"/>
      <c r="BY29" s="643"/>
      <c r="BZ29" s="643"/>
      <c r="CA29" s="643"/>
      <c r="CB29" s="671"/>
      <c r="CD29" s="399" t="s">
        <v>179</v>
      </c>
      <c r="CE29" s="401"/>
      <c r="CF29" s="613" t="s">
        <v>23</v>
      </c>
      <c r="CG29" s="614"/>
      <c r="CH29" s="614"/>
      <c r="CI29" s="614"/>
      <c r="CJ29" s="614"/>
      <c r="CK29" s="614"/>
      <c r="CL29" s="614"/>
      <c r="CM29" s="614"/>
      <c r="CN29" s="614"/>
      <c r="CO29" s="614"/>
      <c r="CP29" s="614"/>
      <c r="CQ29" s="615"/>
      <c r="CR29" s="616">
        <v>873828</v>
      </c>
      <c r="CS29" s="617"/>
      <c r="CT29" s="617"/>
      <c r="CU29" s="617"/>
      <c r="CV29" s="617"/>
      <c r="CW29" s="617"/>
      <c r="CX29" s="617"/>
      <c r="CY29" s="618"/>
      <c r="CZ29" s="619">
        <v>8.6</v>
      </c>
      <c r="DA29" s="620"/>
      <c r="DB29" s="620"/>
      <c r="DC29" s="621"/>
      <c r="DD29" s="622">
        <v>851939</v>
      </c>
      <c r="DE29" s="617"/>
      <c r="DF29" s="617"/>
      <c r="DG29" s="617"/>
      <c r="DH29" s="617"/>
      <c r="DI29" s="617"/>
      <c r="DJ29" s="617"/>
      <c r="DK29" s="618"/>
      <c r="DL29" s="622">
        <v>851939</v>
      </c>
      <c r="DM29" s="617"/>
      <c r="DN29" s="617"/>
      <c r="DO29" s="617"/>
      <c r="DP29" s="617"/>
      <c r="DQ29" s="617"/>
      <c r="DR29" s="617"/>
      <c r="DS29" s="617"/>
      <c r="DT29" s="617"/>
      <c r="DU29" s="617"/>
      <c r="DV29" s="618"/>
      <c r="DW29" s="619">
        <v>13.8</v>
      </c>
      <c r="DX29" s="620"/>
      <c r="DY29" s="620"/>
      <c r="DZ29" s="620"/>
      <c r="EA29" s="620"/>
      <c r="EB29" s="620"/>
      <c r="EC29" s="649"/>
    </row>
    <row r="30" spans="2:133" ht="11.25" customHeight="1" x14ac:dyDescent="0.15">
      <c r="B30" s="613" t="s">
        <v>19</v>
      </c>
      <c r="C30" s="614"/>
      <c r="D30" s="614"/>
      <c r="E30" s="614"/>
      <c r="F30" s="614"/>
      <c r="G30" s="614"/>
      <c r="H30" s="614"/>
      <c r="I30" s="614"/>
      <c r="J30" s="614"/>
      <c r="K30" s="614"/>
      <c r="L30" s="614"/>
      <c r="M30" s="614"/>
      <c r="N30" s="614"/>
      <c r="O30" s="614"/>
      <c r="P30" s="614"/>
      <c r="Q30" s="615"/>
      <c r="R30" s="616">
        <v>43184</v>
      </c>
      <c r="S30" s="498"/>
      <c r="T30" s="498"/>
      <c r="U30" s="498"/>
      <c r="V30" s="498"/>
      <c r="W30" s="498"/>
      <c r="X30" s="498"/>
      <c r="Y30" s="629"/>
      <c r="Z30" s="642">
        <v>0.4</v>
      </c>
      <c r="AA30" s="642"/>
      <c r="AB30" s="642"/>
      <c r="AC30" s="642"/>
      <c r="AD30" s="643" t="s">
        <v>205</v>
      </c>
      <c r="AE30" s="643"/>
      <c r="AF30" s="643"/>
      <c r="AG30" s="643"/>
      <c r="AH30" s="643"/>
      <c r="AI30" s="643"/>
      <c r="AJ30" s="643"/>
      <c r="AK30" s="643"/>
      <c r="AL30" s="619" t="s">
        <v>205</v>
      </c>
      <c r="AM30" s="364"/>
      <c r="AN30" s="364"/>
      <c r="AO30" s="644"/>
      <c r="AP30" s="528" t="s">
        <v>321</v>
      </c>
      <c r="AQ30" s="529"/>
      <c r="AR30" s="529"/>
      <c r="AS30" s="529"/>
      <c r="AT30" s="529"/>
      <c r="AU30" s="529"/>
      <c r="AV30" s="529"/>
      <c r="AW30" s="529"/>
      <c r="AX30" s="529"/>
      <c r="AY30" s="529"/>
      <c r="AZ30" s="529"/>
      <c r="BA30" s="529"/>
      <c r="BB30" s="529"/>
      <c r="BC30" s="529"/>
      <c r="BD30" s="529"/>
      <c r="BE30" s="529"/>
      <c r="BF30" s="571"/>
      <c r="BG30" s="528" t="s">
        <v>166</v>
      </c>
      <c r="BH30" s="669"/>
      <c r="BI30" s="669"/>
      <c r="BJ30" s="669"/>
      <c r="BK30" s="669"/>
      <c r="BL30" s="669"/>
      <c r="BM30" s="669"/>
      <c r="BN30" s="669"/>
      <c r="BO30" s="669"/>
      <c r="BP30" s="669"/>
      <c r="BQ30" s="670"/>
      <c r="BR30" s="528" t="s">
        <v>400</v>
      </c>
      <c r="BS30" s="669"/>
      <c r="BT30" s="669"/>
      <c r="BU30" s="669"/>
      <c r="BV30" s="669"/>
      <c r="BW30" s="669"/>
      <c r="BX30" s="669"/>
      <c r="BY30" s="669"/>
      <c r="BZ30" s="669"/>
      <c r="CA30" s="669"/>
      <c r="CB30" s="670"/>
      <c r="CD30" s="402"/>
      <c r="CE30" s="404"/>
      <c r="CF30" s="613" t="s">
        <v>401</v>
      </c>
      <c r="CG30" s="614"/>
      <c r="CH30" s="614"/>
      <c r="CI30" s="614"/>
      <c r="CJ30" s="614"/>
      <c r="CK30" s="614"/>
      <c r="CL30" s="614"/>
      <c r="CM30" s="614"/>
      <c r="CN30" s="614"/>
      <c r="CO30" s="614"/>
      <c r="CP30" s="614"/>
      <c r="CQ30" s="615"/>
      <c r="CR30" s="616">
        <v>808976</v>
      </c>
      <c r="CS30" s="498"/>
      <c r="CT30" s="498"/>
      <c r="CU30" s="498"/>
      <c r="CV30" s="498"/>
      <c r="CW30" s="498"/>
      <c r="CX30" s="498"/>
      <c r="CY30" s="629"/>
      <c r="CZ30" s="619">
        <v>8</v>
      </c>
      <c r="DA30" s="620"/>
      <c r="DB30" s="620"/>
      <c r="DC30" s="621"/>
      <c r="DD30" s="622">
        <v>787438</v>
      </c>
      <c r="DE30" s="498"/>
      <c r="DF30" s="498"/>
      <c r="DG30" s="498"/>
      <c r="DH30" s="498"/>
      <c r="DI30" s="498"/>
      <c r="DJ30" s="498"/>
      <c r="DK30" s="629"/>
      <c r="DL30" s="622">
        <v>787438</v>
      </c>
      <c r="DM30" s="498"/>
      <c r="DN30" s="498"/>
      <c r="DO30" s="498"/>
      <c r="DP30" s="498"/>
      <c r="DQ30" s="498"/>
      <c r="DR30" s="498"/>
      <c r="DS30" s="498"/>
      <c r="DT30" s="498"/>
      <c r="DU30" s="498"/>
      <c r="DV30" s="629"/>
      <c r="DW30" s="619">
        <v>12.7</v>
      </c>
      <c r="DX30" s="620"/>
      <c r="DY30" s="620"/>
      <c r="DZ30" s="620"/>
      <c r="EA30" s="620"/>
      <c r="EB30" s="620"/>
      <c r="EC30" s="649"/>
    </row>
    <row r="31" spans="2:133" ht="11.25" customHeight="1" x14ac:dyDescent="0.15">
      <c r="B31" s="613" t="s">
        <v>348</v>
      </c>
      <c r="C31" s="614"/>
      <c r="D31" s="614"/>
      <c r="E31" s="614"/>
      <c r="F31" s="614"/>
      <c r="G31" s="614"/>
      <c r="H31" s="614"/>
      <c r="I31" s="614"/>
      <c r="J31" s="614"/>
      <c r="K31" s="614"/>
      <c r="L31" s="614"/>
      <c r="M31" s="614"/>
      <c r="N31" s="614"/>
      <c r="O31" s="614"/>
      <c r="P31" s="614"/>
      <c r="Q31" s="615"/>
      <c r="R31" s="616">
        <v>1522501</v>
      </c>
      <c r="S31" s="498"/>
      <c r="T31" s="498"/>
      <c r="U31" s="498"/>
      <c r="V31" s="498"/>
      <c r="W31" s="498"/>
      <c r="X31" s="498"/>
      <c r="Y31" s="629"/>
      <c r="Z31" s="642">
        <v>14.7</v>
      </c>
      <c r="AA31" s="642"/>
      <c r="AB31" s="642"/>
      <c r="AC31" s="642"/>
      <c r="AD31" s="643" t="s">
        <v>205</v>
      </c>
      <c r="AE31" s="643"/>
      <c r="AF31" s="643"/>
      <c r="AG31" s="643"/>
      <c r="AH31" s="643"/>
      <c r="AI31" s="643"/>
      <c r="AJ31" s="643"/>
      <c r="AK31" s="643"/>
      <c r="AL31" s="619" t="s">
        <v>205</v>
      </c>
      <c r="AM31" s="364"/>
      <c r="AN31" s="364"/>
      <c r="AO31" s="644"/>
      <c r="AP31" s="391" t="s">
        <v>4</v>
      </c>
      <c r="AQ31" s="392"/>
      <c r="AR31" s="392"/>
      <c r="AS31" s="392"/>
      <c r="AT31" s="610" t="s">
        <v>402</v>
      </c>
      <c r="AU31" s="46"/>
      <c r="AV31" s="46"/>
      <c r="AW31" s="46"/>
      <c r="AX31" s="656" t="s">
        <v>286</v>
      </c>
      <c r="AY31" s="657"/>
      <c r="AZ31" s="657"/>
      <c r="BA31" s="657"/>
      <c r="BB31" s="657"/>
      <c r="BC31" s="657"/>
      <c r="BD31" s="657"/>
      <c r="BE31" s="657"/>
      <c r="BF31" s="658"/>
      <c r="BG31" s="668">
        <v>98.9</v>
      </c>
      <c r="BH31" s="661"/>
      <c r="BI31" s="661"/>
      <c r="BJ31" s="661"/>
      <c r="BK31" s="661"/>
      <c r="BL31" s="661"/>
      <c r="BM31" s="660">
        <v>95.9</v>
      </c>
      <c r="BN31" s="661"/>
      <c r="BO31" s="661"/>
      <c r="BP31" s="661"/>
      <c r="BQ31" s="662"/>
      <c r="BR31" s="668">
        <v>98.8</v>
      </c>
      <c r="BS31" s="661"/>
      <c r="BT31" s="661"/>
      <c r="BU31" s="661"/>
      <c r="BV31" s="661"/>
      <c r="BW31" s="661"/>
      <c r="BX31" s="660">
        <v>95.2</v>
      </c>
      <c r="BY31" s="661"/>
      <c r="BZ31" s="661"/>
      <c r="CA31" s="661"/>
      <c r="CB31" s="662"/>
      <c r="CD31" s="402"/>
      <c r="CE31" s="404"/>
      <c r="CF31" s="613" t="s">
        <v>322</v>
      </c>
      <c r="CG31" s="614"/>
      <c r="CH31" s="614"/>
      <c r="CI31" s="614"/>
      <c r="CJ31" s="614"/>
      <c r="CK31" s="614"/>
      <c r="CL31" s="614"/>
      <c r="CM31" s="614"/>
      <c r="CN31" s="614"/>
      <c r="CO31" s="614"/>
      <c r="CP31" s="614"/>
      <c r="CQ31" s="615"/>
      <c r="CR31" s="616">
        <v>64852</v>
      </c>
      <c r="CS31" s="617"/>
      <c r="CT31" s="617"/>
      <c r="CU31" s="617"/>
      <c r="CV31" s="617"/>
      <c r="CW31" s="617"/>
      <c r="CX31" s="617"/>
      <c r="CY31" s="618"/>
      <c r="CZ31" s="619">
        <v>0.6</v>
      </c>
      <c r="DA31" s="620"/>
      <c r="DB31" s="620"/>
      <c r="DC31" s="621"/>
      <c r="DD31" s="622">
        <v>64501</v>
      </c>
      <c r="DE31" s="617"/>
      <c r="DF31" s="617"/>
      <c r="DG31" s="617"/>
      <c r="DH31" s="617"/>
      <c r="DI31" s="617"/>
      <c r="DJ31" s="617"/>
      <c r="DK31" s="618"/>
      <c r="DL31" s="622">
        <v>64501</v>
      </c>
      <c r="DM31" s="617"/>
      <c r="DN31" s="617"/>
      <c r="DO31" s="617"/>
      <c r="DP31" s="617"/>
      <c r="DQ31" s="617"/>
      <c r="DR31" s="617"/>
      <c r="DS31" s="617"/>
      <c r="DT31" s="617"/>
      <c r="DU31" s="617"/>
      <c r="DV31" s="618"/>
      <c r="DW31" s="619">
        <v>1</v>
      </c>
      <c r="DX31" s="620"/>
      <c r="DY31" s="620"/>
      <c r="DZ31" s="620"/>
      <c r="EA31" s="620"/>
      <c r="EB31" s="620"/>
      <c r="EC31" s="649"/>
    </row>
    <row r="32" spans="2:133" ht="11.25" customHeight="1" x14ac:dyDescent="0.15">
      <c r="B32" s="663" t="s">
        <v>55</v>
      </c>
      <c r="C32" s="664"/>
      <c r="D32" s="664"/>
      <c r="E32" s="664"/>
      <c r="F32" s="664"/>
      <c r="G32" s="664"/>
      <c r="H32" s="664"/>
      <c r="I32" s="664"/>
      <c r="J32" s="664"/>
      <c r="K32" s="664"/>
      <c r="L32" s="664"/>
      <c r="M32" s="664"/>
      <c r="N32" s="664"/>
      <c r="O32" s="664"/>
      <c r="P32" s="664"/>
      <c r="Q32" s="665"/>
      <c r="R32" s="616">
        <v>7005</v>
      </c>
      <c r="S32" s="498"/>
      <c r="T32" s="498"/>
      <c r="U32" s="498"/>
      <c r="V32" s="498"/>
      <c r="W32" s="498"/>
      <c r="X32" s="498"/>
      <c r="Y32" s="629"/>
      <c r="Z32" s="642">
        <v>0.1</v>
      </c>
      <c r="AA32" s="642"/>
      <c r="AB32" s="642"/>
      <c r="AC32" s="642"/>
      <c r="AD32" s="643">
        <v>7005</v>
      </c>
      <c r="AE32" s="643"/>
      <c r="AF32" s="643"/>
      <c r="AG32" s="643"/>
      <c r="AH32" s="643"/>
      <c r="AI32" s="643"/>
      <c r="AJ32" s="643"/>
      <c r="AK32" s="643"/>
      <c r="AL32" s="619">
        <v>0.1</v>
      </c>
      <c r="AM32" s="364"/>
      <c r="AN32" s="364"/>
      <c r="AO32" s="644"/>
      <c r="AP32" s="609"/>
      <c r="AQ32" s="455"/>
      <c r="AR32" s="455"/>
      <c r="AS32" s="455"/>
      <c r="AT32" s="611"/>
      <c r="AU32" s="8" t="s">
        <v>261</v>
      </c>
      <c r="AV32" s="8"/>
      <c r="AW32" s="8"/>
      <c r="AX32" s="613" t="s">
        <v>382</v>
      </c>
      <c r="AY32" s="614"/>
      <c r="AZ32" s="614"/>
      <c r="BA32" s="614"/>
      <c r="BB32" s="614"/>
      <c r="BC32" s="614"/>
      <c r="BD32" s="614"/>
      <c r="BE32" s="614"/>
      <c r="BF32" s="615"/>
      <c r="BG32" s="666">
        <v>99</v>
      </c>
      <c r="BH32" s="617"/>
      <c r="BI32" s="617"/>
      <c r="BJ32" s="617"/>
      <c r="BK32" s="617"/>
      <c r="BL32" s="617"/>
      <c r="BM32" s="364">
        <v>96.9</v>
      </c>
      <c r="BN32" s="667"/>
      <c r="BO32" s="667"/>
      <c r="BP32" s="667"/>
      <c r="BQ32" s="647"/>
      <c r="BR32" s="666">
        <v>99.2</v>
      </c>
      <c r="BS32" s="617"/>
      <c r="BT32" s="617"/>
      <c r="BU32" s="617"/>
      <c r="BV32" s="617"/>
      <c r="BW32" s="617"/>
      <c r="BX32" s="364">
        <v>96.7</v>
      </c>
      <c r="BY32" s="667"/>
      <c r="BZ32" s="667"/>
      <c r="CA32" s="667"/>
      <c r="CB32" s="647"/>
      <c r="CD32" s="405"/>
      <c r="CE32" s="407"/>
      <c r="CF32" s="613" t="s">
        <v>212</v>
      </c>
      <c r="CG32" s="614"/>
      <c r="CH32" s="614"/>
      <c r="CI32" s="614"/>
      <c r="CJ32" s="614"/>
      <c r="CK32" s="614"/>
      <c r="CL32" s="614"/>
      <c r="CM32" s="614"/>
      <c r="CN32" s="614"/>
      <c r="CO32" s="614"/>
      <c r="CP32" s="614"/>
      <c r="CQ32" s="615"/>
      <c r="CR32" s="616" t="s">
        <v>205</v>
      </c>
      <c r="CS32" s="498"/>
      <c r="CT32" s="498"/>
      <c r="CU32" s="498"/>
      <c r="CV32" s="498"/>
      <c r="CW32" s="498"/>
      <c r="CX32" s="498"/>
      <c r="CY32" s="629"/>
      <c r="CZ32" s="619" t="s">
        <v>205</v>
      </c>
      <c r="DA32" s="620"/>
      <c r="DB32" s="620"/>
      <c r="DC32" s="621"/>
      <c r="DD32" s="622" t="s">
        <v>205</v>
      </c>
      <c r="DE32" s="498"/>
      <c r="DF32" s="498"/>
      <c r="DG32" s="498"/>
      <c r="DH32" s="498"/>
      <c r="DI32" s="498"/>
      <c r="DJ32" s="498"/>
      <c r="DK32" s="629"/>
      <c r="DL32" s="622" t="s">
        <v>205</v>
      </c>
      <c r="DM32" s="498"/>
      <c r="DN32" s="498"/>
      <c r="DO32" s="498"/>
      <c r="DP32" s="498"/>
      <c r="DQ32" s="498"/>
      <c r="DR32" s="498"/>
      <c r="DS32" s="498"/>
      <c r="DT32" s="498"/>
      <c r="DU32" s="498"/>
      <c r="DV32" s="629"/>
      <c r="DW32" s="619" t="s">
        <v>205</v>
      </c>
      <c r="DX32" s="620"/>
      <c r="DY32" s="620"/>
      <c r="DZ32" s="620"/>
      <c r="EA32" s="620"/>
      <c r="EB32" s="620"/>
      <c r="EC32" s="649"/>
    </row>
    <row r="33" spans="2:133" ht="11.25" customHeight="1" x14ac:dyDescent="0.15">
      <c r="B33" s="613" t="s">
        <v>33</v>
      </c>
      <c r="C33" s="614"/>
      <c r="D33" s="614"/>
      <c r="E33" s="614"/>
      <c r="F33" s="614"/>
      <c r="G33" s="614"/>
      <c r="H33" s="614"/>
      <c r="I33" s="614"/>
      <c r="J33" s="614"/>
      <c r="K33" s="614"/>
      <c r="L33" s="614"/>
      <c r="M33" s="614"/>
      <c r="N33" s="614"/>
      <c r="O33" s="614"/>
      <c r="P33" s="614"/>
      <c r="Q33" s="615"/>
      <c r="R33" s="616">
        <v>960294</v>
      </c>
      <c r="S33" s="498"/>
      <c r="T33" s="498"/>
      <c r="U33" s="498"/>
      <c r="V33" s="498"/>
      <c r="W33" s="498"/>
      <c r="X33" s="498"/>
      <c r="Y33" s="629"/>
      <c r="Z33" s="642">
        <v>9.3000000000000007</v>
      </c>
      <c r="AA33" s="642"/>
      <c r="AB33" s="642"/>
      <c r="AC33" s="642"/>
      <c r="AD33" s="643" t="s">
        <v>205</v>
      </c>
      <c r="AE33" s="643"/>
      <c r="AF33" s="643"/>
      <c r="AG33" s="643"/>
      <c r="AH33" s="643"/>
      <c r="AI33" s="643"/>
      <c r="AJ33" s="643"/>
      <c r="AK33" s="643"/>
      <c r="AL33" s="619" t="s">
        <v>205</v>
      </c>
      <c r="AM33" s="364"/>
      <c r="AN33" s="364"/>
      <c r="AO33" s="644"/>
      <c r="AP33" s="394"/>
      <c r="AQ33" s="395"/>
      <c r="AR33" s="395"/>
      <c r="AS33" s="395"/>
      <c r="AT33" s="612"/>
      <c r="AU33" s="47"/>
      <c r="AV33" s="47"/>
      <c r="AW33" s="47"/>
      <c r="AX33" s="593" t="s">
        <v>160</v>
      </c>
      <c r="AY33" s="594"/>
      <c r="AZ33" s="594"/>
      <c r="BA33" s="594"/>
      <c r="BB33" s="594"/>
      <c r="BC33" s="594"/>
      <c r="BD33" s="594"/>
      <c r="BE33" s="594"/>
      <c r="BF33" s="595"/>
      <c r="BG33" s="659">
        <v>98.6</v>
      </c>
      <c r="BH33" s="597"/>
      <c r="BI33" s="597"/>
      <c r="BJ33" s="597"/>
      <c r="BK33" s="597"/>
      <c r="BL33" s="597"/>
      <c r="BM33" s="635">
        <v>94.5</v>
      </c>
      <c r="BN33" s="597"/>
      <c r="BO33" s="597"/>
      <c r="BP33" s="597"/>
      <c r="BQ33" s="640"/>
      <c r="BR33" s="659">
        <v>98.4</v>
      </c>
      <c r="BS33" s="597"/>
      <c r="BT33" s="597"/>
      <c r="BU33" s="597"/>
      <c r="BV33" s="597"/>
      <c r="BW33" s="597"/>
      <c r="BX33" s="635">
        <v>93</v>
      </c>
      <c r="BY33" s="597"/>
      <c r="BZ33" s="597"/>
      <c r="CA33" s="597"/>
      <c r="CB33" s="640"/>
      <c r="CD33" s="613" t="s">
        <v>403</v>
      </c>
      <c r="CE33" s="614"/>
      <c r="CF33" s="614"/>
      <c r="CG33" s="614"/>
      <c r="CH33" s="614"/>
      <c r="CI33" s="614"/>
      <c r="CJ33" s="614"/>
      <c r="CK33" s="614"/>
      <c r="CL33" s="614"/>
      <c r="CM33" s="614"/>
      <c r="CN33" s="614"/>
      <c r="CO33" s="614"/>
      <c r="CP33" s="614"/>
      <c r="CQ33" s="615"/>
      <c r="CR33" s="616">
        <v>4159041</v>
      </c>
      <c r="CS33" s="617"/>
      <c r="CT33" s="617"/>
      <c r="CU33" s="617"/>
      <c r="CV33" s="617"/>
      <c r="CW33" s="617"/>
      <c r="CX33" s="617"/>
      <c r="CY33" s="618"/>
      <c r="CZ33" s="619">
        <v>40.9</v>
      </c>
      <c r="DA33" s="620"/>
      <c r="DB33" s="620"/>
      <c r="DC33" s="621"/>
      <c r="DD33" s="622">
        <v>3195412</v>
      </c>
      <c r="DE33" s="617"/>
      <c r="DF33" s="617"/>
      <c r="DG33" s="617"/>
      <c r="DH33" s="617"/>
      <c r="DI33" s="617"/>
      <c r="DJ33" s="617"/>
      <c r="DK33" s="618"/>
      <c r="DL33" s="622">
        <v>2755699</v>
      </c>
      <c r="DM33" s="617"/>
      <c r="DN33" s="617"/>
      <c r="DO33" s="617"/>
      <c r="DP33" s="617"/>
      <c r="DQ33" s="617"/>
      <c r="DR33" s="617"/>
      <c r="DS33" s="617"/>
      <c r="DT33" s="617"/>
      <c r="DU33" s="617"/>
      <c r="DV33" s="618"/>
      <c r="DW33" s="619">
        <v>44.5</v>
      </c>
      <c r="DX33" s="620"/>
      <c r="DY33" s="620"/>
      <c r="DZ33" s="620"/>
      <c r="EA33" s="620"/>
      <c r="EB33" s="620"/>
      <c r="EC33" s="649"/>
    </row>
    <row r="34" spans="2:133" ht="11.25" customHeight="1" x14ac:dyDescent="0.15">
      <c r="B34" s="613" t="s">
        <v>246</v>
      </c>
      <c r="C34" s="614"/>
      <c r="D34" s="614"/>
      <c r="E34" s="614"/>
      <c r="F34" s="614"/>
      <c r="G34" s="614"/>
      <c r="H34" s="614"/>
      <c r="I34" s="614"/>
      <c r="J34" s="614"/>
      <c r="K34" s="614"/>
      <c r="L34" s="614"/>
      <c r="M34" s="614"/>
      <c r="N34" s="614"/>
      <c r="O34" s="614"/>
      <c r="P34" s="614"/>
      <c r="Q34" s="615"/>
      <c r="R34" s="616">
        <v>107446</v>
      </c>
      <c r="S34" s="498"/>
      <c r="T34" s="498"/>
      <c r="U34" s="498"/>
      <c r="V34" s="498"/>
      <c r="W34" s="498"/>
      <c r="X34" s="498"/>
      <c r="Y34" s="629"/>
      <c r="Z34" s="642">
        <v>1</v>
      </c>
      <c r="AA34" s="642"/>
      <c r="AB34" s="642"/>
      <c r="AC34" s="642"/>
      <c r="AD34" s="643" t="s">
        <v>205</v>
      </c>
      <c r="AE34" s="643"/>
      <c r="AF34" s="643"/>
      <c r="AG34" s="643"/>
      <c r="AH34" s="643"/>
      <c r="AI34" s="643"/>
      <c r="AJ34" s="643"/>
      <c r="AK34" s="643"/>
      <c r="AL34" s="619" t="s">
        <v>205</v>
      </c>
      <c r="AM34" s="364"/>
      <c r="AN34" s="364"/>
      <c r="AO34" s="644"/>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3" t="s">
        <v>406</v>
      </c>
      <c r="CE34" s="614"/>
      <c r="CF34" s="614"/>
      <c r="CG34" s="614"/>
      <c r="CH34" s="614"/>
      <c r="CI34" s="614"/>
      <c r="CJ34" s="614"/>
      <c r="CK34" s="614"/>
      <c r="CL34" s="614"/>
      <c r="CM34" s="614"/>
      <c r="CN34" s="614"/>
      <c r="CO34" s="614"/>
      <c r="CP34" s="614"/>
      <c r="CQ34" s="615"/>
      <c r="CR34" s="616">
        <v>1368372</v>
      </c>
      <c r="CS34" s="498"/>
      <c r="CT34" s="498"/>
      <c r="CU34" s="498"/>
      <c r="CV34" s="498"/>
      <c r="CW34" s="498"/>
      <c r="CX34" s="498"/>
      <c r="CY34" s="629"/>
      <c r="CZ34" s="619">
        <v>13.5</v>
      </c>
      <c r="DA34" s="620"/>
      <c r="DB34" s="620"/>
      <c r="DC34" s="621"/>
      <c r="DD34" s="622">
        <v>968352</v>
      </c>
      <c r="DE34" s="498"/>
      <c r="DF34" s="498"/>
      <c r="DG34" s="498"/>
      <c r="DH34" s="498"/>
      <c r="DI34" s="498"/>
      <c r="DJ34" s="498"/>
      <c r="DK34" s="629"/>
      <c r="DL34" s="622">
        <v>807024</v>
      </c>
      <c r="DM34" s="498"/>
      <c r="DN34" s="498"/>
      <c r="DO34" s="498"/>
      <c r="DP34" s="498"/>
      <c r="DQ34" s="498"/>
      <c r="DR34" s="498"/>
      <c r="DS34" s="498"/>
      <c r="DT34" s="498"/>
      <c r="DU34" s="498"/>
      <c r="DV34" s="629"/>
      <c r="DW34" s="619">
        <v>13</v>
      </c>
      <c r="DX34" s="620"/>
      <c r="DY34" s="620"/>
      <c r="DZ34" s="620"/>
      <c r="EA34" s="620"/>
      <c r="EB34" s="620"/>
      <c r="EC34" s="649"/>
    </row>
    <row r="35" spans="2:133" ht="11.25" customHeight="1" x14ac:dyDescent="0.15">
      <c r="B35" s="613" t="s">
        <v>145</v>
      </c>
      <c r="C35" s="614"/>
      <c r="D35" s="614"/>
      <c r="E35" s="614"/>
      <c r="F35" s="614"/>
      <c r="G35" s="614"/>
      <c r="H35" s="614"/>
      <c r="I35" s="614"/>
      <c r="J35" s="614"/>
      <c r="K35" s="614"/>
      <c r="L35" s="614"/>
      <c r="M35" s="614"/>
      <c r="N35" s="614"/>
      <c r="O35" s="614"/>
      <c r="P35" s="614"/>
      <c r="Q35" s="615"/>
      <c r="R35" s="616">
        <v>318619</v>
      </c>
      <c r="S35" s="498"/>
      <c r="T35" s="498"/>
      <c r="U35" s="498"/>
      <c r="V35" s="498"/>
      <c r="W35" s="498"/>
      <c r="X35" s="498"/>
      <c r="Y35" s="629"/>
      <c r="Z35" s="642">
        <v>3.1</v>
      </c>
      <c r="AA35" s="642"/>
      <c r="AB35" s="642"/>
      <c r="AC35" s="642"/>
      <c r="AD35" s="643" t="s">
        <v>205</v>
      </c>
      <c r="AE35" s="643"/>
      <c r="AF35" s="643"/>
      <c r="AG35" s="643"/>
      <c r="AH35" s="643"/>
      <c r="AI35" s="643"/>
      <c r="AJ35" s="643"/>
      <c r="AK35" s="643"/>
      <c r="AL35" s="619" t="s">
        <v>205</v>
      </c>
      <c r="AM35" s="364"/>
      <c r="AN35" s="364"/>
      <c r="AO35" s="644"/>
      <c r="AP35" s="18"/>
      <c r="AQ35" s="528" t="s">
        <v>408</v>
      </c>
      <c r="AR35" s="529"/>
      <c r="AS35" s="529"/>
      <c r="AT35" s="529"/>
      <c r="AU35" s="529"/>
      <c r="AV35" s="529"/>
      <c r="AW35" s="529"/>
      <c r="AX35" s="529"/>
      <c r="AY35" s="529"/>
      <c r="AZ35" s="529"/>
      <c r="BA35" s="529"/>
      <c r="BB35" s="529"/>
      <c r="BC35" s="529"/>
      <c r="BD35" s="529"/>
      <c r="BE35" s="529"/>
      <c r="BF35" s="571"/>
      <c r="BG35" s="528" t="s">
        <v>218</v>
      </c>
      <c r="BH35" s="529"/>
      <c r="BI35" s="529"/>
      <c r="BJ35" s="529"/>
      <c r="BK35" s="529"/>
      <c r="BL35" s="529"/>
      <c r="BM35" s="529"/>
      <c r="BN35" s="529"/>
      <c r="BO35" s="529"/>
      <c r="BP35" s="529"/>
      <c r="BQ35" s="529"/>
      <c r="BR35" s="529"/>
      <c r="BS35" s="529"/>
      <c r="BT35" s="529"/>
      <c r="BU35" s="529"/>
      <c r="BV35" s="529"/>
      <c r="BW35" s="529"/>
      <c r="BX35" s="529"/>
      <c r="BY35" s="529"/>
      <c r="BZ35" s="529"/>
      <c r="CA35" s="529"/>
      <c r="CB35" s="571"/>
      <c r="CD35" s="613" t="s">
        <v>410</v>
      </c>
      <c r="CE35" s="614"/>
      <c r="CF35" s="614"/>
      <c r="CG35" s="614"/>
      <c r="CH35" s="614"/>
      <c r="CI35" s="614"/>
      <c r="CJ35" s="614"/>
      <c r="CK35" s="614"/>
      <c r="CL35" s="614"/>
      <c r="CM35" s="614"/>
      <c r="CN35" s="614"/>
      <c r="CO35" s="614"/>
      <c r="CP35" s="614"/>
      <c r="CQ35" s="615"/>
      <c r="CR35" s="616">
        <v>73785</v>
      </c>
      <c r="CS35" s="617"/>
      <c r="CT35" s="617"/>
      <c r="CU35" s="617"/>
      <c r="CV35" s="617"/>
      <c r="CW35" s="617"/>
      <c r="CX35" s="617"/>
      <c r="CY35" s="618"/>
      <c r="CZ35" s="619">
        <v>0.7</v>
      </c>
      <c r="DA35" s="620"/>
      <c r="DB35" s="620"/>
      <c r="DC35" s="621"/>
      <c r="DD35" s="622">
        <v>67820</v>
      </c>
      <c r="DE35" s="617"/>
      <c r="DF35" s="617"/>
      <c r="DG35" s="617"/>
      <c r="DH35" s="617"/>
      <c r="DI35" s="617"/>
      <c r="DJ35" s="617"/>
      <c r="DK35" s="618"/>
      <c r="DL35" s="622">
        <v>67820</v>
      </c>
      <c r="DM35" s="617"/>
      <c r="DN35" s="617"/>
      <c r="DO35" s="617"/>
      <c r="DP35" s="617"/>
      <c r="DQ35" s="617"/>
      <c r="DR35" s="617"/>
      <c r="DS35" s="617"/>
      <c r="DT35" s="617"/>
      <c r="DU35" s="617"/>
      <c r="DV35" s="618"/>
      <c r="DW35" s="619">
        <v>1.1000000000000001</v>
      </c>
      <c r="DX35" s="620"/>
      <c r="DY35" s="620"/>
      <c r="DZ35" s="620"/>
      <c r="EA35" s="620"/>
      <c r="EB35" s="620"/>
      <c r="EC35" s="649"/>
    </row>
    <row r="36" spans="2:133" ht="11.25" customHeight="1" x14ac:dyDescent="0.15">
      <c r="B36" s="613" t="s">
        <v>412</v>
      </c>
      <c r="C36" s="614"/>
      <c r="D36" s="614"/>
      <c r="E36" s="614"/>
      <c r="F36" s="614"/>
      <c r="G36" s="614"/>
      <c r="H36" s="614"/>
      <c r="I36" s="614"/>
      <c r="J36" s="614"/>
      <c r="K36" s="614"/>
      <c r="L36" s="614"/>
      <c r="M36" s="614"/>
      <c r="N36" s="614"/>
      <c r="O36" s="614"/>
      <c r="P36" s="614"/>
      <c r="Q36" s="615"/>
      <c r="R36" s="616">
        <v>384686</v>
      </c>
      <c r="S36" s="498"/>
      <c r="T36" s="498"/>
      <c r="U36" s="498"/>
      <c r="V36" s="498"/>
      <c r="W36" s="498"/>
      <c r="X36" s="498"/>
      <c r="Y36" s="629"/>
      <c r="Z36" s="642">
        <v>3.7</v>
      </c>
      <c r="AA36" s="642"/>
      <c r="AB36" s="642"/>
      <c r="AC36" s="642"/>
      <c r="AD36" s="643" t="s">
        <v>205</v>
      </c>
      <c r="AE36" s="643"/>
      <c r="AF36" s="643"/>
      <c r="AG36" s="643"/>
      <c r="AH36" s="643"/>
      <c r="AI36" s="643"/>
      <c r="AJ36" s="643"/>
      <c r="AK36" s="643"/>
      <c r="AL36" s="619" t="s">
        <v>205</v>
      </c>
      <c r="AM36" s="364"/>
      <c r="AN36" s="364"/>
      <c r="AO36" s="644"/>
      <c r="AP36" s="18"/>
      <c r="AQ36" s="650" t="s">
        <v>398</v>
      </c>
      <c r="AR36" s="651"/>
      <c r="AS36" s="651"/>
      <c r="AT36" s="651"/>
      <c r="AU36" s="651"/>
      <c r="AV36" s="651"/>
      <c r="AW36" s="651"/>
      <c r="AX36" s="651"/>
      <c r="AY36" s="652"/>
      <c r="AZ36" s="653">
        <v>1483711</v>
      </c>
      <c r="BA36" s="654"/>
      <c r="BB36" s="654"/>
      <c r="BC36" s="654"/>
      <c r="BD36" s="654"/>
      <c r="BE36" s="654"/>
      <c r="BF36" s="655"/>
      <c r="BG36" s="656" t="s">
        <v>413</v>
      </c>
      <c r="BH36" s="657"/>
      <c r="BI36" s="657"/>
      <c r="BJ36" s="657"/>
      <c r="BK36" s="657"/>
      <c r="BL36" s="657"/>
      <c r="BM36" s="657"/>
      <c r="BN36" s="657"/>
      <c r="BO36" s="657"/>
      <c r="BP36" s="657"/>
      <c r="BQ36" s="657"/>
      <c r="BR36" s="657"/>
      <c r="BS36" s="657"/>
      <c r="BT36" s="657"/>
      <c r="BU36" s="658"/>
      <c r="BV36" s="653">
        <v>29179</v>
      </c>
      <c r="BW36" s="654"/>
      <c r="BX36" s="654"/>
      <c r="BY36" s="654"/>
      <c r="BZ36" s="654"/>
      <c r="CA36" s="654"/>
      <c r="CB36" s="655"/>
      <c r="CD36" s="613" t="s">
        <v>26</v>
      </c>
      <c r="CE36" s="614"/>
      <c r="CF36" s="614"/>
      <c r="CG36" s="614"/>
      <c r="CH36" s="614"/>
      <c r="CI36" s="614"/>
      <c r="CJ36" s="614"/>
      <c r="CK36" s="614"/>
      <c r="CL36" s="614"/>
      <c r="CM36" s="614"/>
      <c r="CN36" s="614"/>
      <c r="CO36" s="614"/>
      <c r="CP36" s="614"/>
      <c r="CQ36" s="615"/>
      <c r="CR36" s="616">
        <v>1293823</v>
      </c>
      <c r="CS36" s="498"/>
      <c r="CT36" s="498"/>
      <c r="CU36" s="498"/>
      <c r="CV36" s="498"/>
      <c r="CW36" s="498"/>
      <c r="CX36" s="498"/>
      <c r="CY36" s="629"/>
      <c r="CZ36" s="619">
        <v>12.7</v>
      </c>
      <c r="DA36" s="620"/>
      <c r="DB36" s="620"/>
      <c r="DC36" s="621"/>
      <c r="DD36" s="622">
        <v>1095393</v>
      </c>
      <c r="DE36" s="498"/>
      <c r="DF36" s="498"/>
      <c r="DG36" s="498"/>
      <c r="DH36" s="498"/>
      <c r="DI36" s="498"/>
      <c r="DJ36" s="498"/>
      <c r="DK36" s="629"/>
      <c r="DL36" s="622">
        <v>985540</v>
      </c>
      <c r="DM36" s="498"/>
      <c r="DN36" s="498"/>
      <c r="DO36" s="498"/>
      <c r="DP36" s="498"/>
      <c r="DQ36" s="498"/>
      <c r="DR36" s="498"/>
      <c r="DS36" s="498"/>
      <c r="DT36" s="498"/>
      <c r="DU36" s="498"/>
      <c r="DV36" s="629"/>
      <c r="DW36" s="619">
        <v>15.9</v>
      </c>
      <c r="DX36" s="620"/>
      <c r="DY36" s="620"/>
      <c r="DZ36" s="620"/>
      <c r="EA36" s="620"/>
      <c r="EB36" s="620"/>
      <c r="EC36" s="649"/>
    </row>
    <row r="37" spans="2:133" ht="11.25" customHeight="1" x14ac:dyDescent="0.15">
      <c r="B37" s="613" t="s">
        <v>383</v>
      </c>
      <c r="C37" s="614"/>
      <c r="D37" s="614"/>
      <c r="E37" s="614"/>
      <c r="F37" s="614"/>
      <c r="G37" s="614"/>
      <c r="H37" s="614"/>
      <c r="I37" s="614"/>
      <c r="J37" s="614"/>
      <c r="K37" s="614"/>
      <c r="L37" s="614"/>
      <c r="M37" s="614"/>
      <c r="N37" s="614"/>
      <c r="O37" s="614"/>
      <c r="P37" s="614"/>
      <c r="Q37" s="615"/>
      <c r="R37" s="616">
        <v>45790</v>
      </c>
      <c r="S37" s="498"/>
      <c r="T37" s="498"/>
      <c r="U37" s="498"/>
      <c r="V37" s="498"/>
      <c r="W37" s="498"/>
      <c r="X37" s="498"/>
      <c r="Y37" s="629"/>
      <c r="Z37" s="642">
        <v>0.4</v>
      </c>
      <c r="AA37" s="642"/>
      <c r="AB37" s="642"/>
      <c r="AC37" s="642"/>
      <c r="AD37" s="643" t="s">
        <v>205</v>
      </c>
      <c r="AE37" s="643"/>
      <c r="AF37" s="643"/>
      <c r="AG37" s="643"/>
      <c r="AH37" s="643"/>
      <c r="AI37" s="643"/>
      <c r="AJ37" s="643"/>
      <c r="AK37" s="643"/>
      <c r="AL37" s="619" t="s">
        <v>205</v>
      </c>
      <c r="AM37" s="364"/>
      <c r="AN37" s="364"/>
      <c r="AO37" s="644"/>
      <c r="AQ37" s="645" t="s">
        <v>414</v>
      </c>
      <c r="AR37" s="509"/>
      <c r="AS37" s="509"/>
      <c r="AT37" s="509"/>
      <c r="AU37" s="509"/>
      <c r="AV37" s="509"/>
      <c r="AW37" s="509"/>
      <c r="AX37" s="509"/>
      <c r="AY37" s="646"/>
      <c r="AZ37" s="616">
        <v>345000</v>
      </c>
      <c r="BA37" s="498"/>
      <c r="BB37" s="498"/>
      <c r="BC37" s="498"/>
      <c r="BD37" s="617"/>
      <c r="BE37" s="617"/>
      <c r="BF37" s="647"/>
      <c r="BG37" s="613" t="s">
        <v>415</v>
      </c>
      <c r="BH37" s="614"/>
      <c r="BI37" s="614"/>
      <c r="BJ37" s="614"/>
      <c r="BK37" s="614"/>
      <c r="BL37" s="614"/>
      <c r="BM37" s="614"/>
      <c r="BN37" s="614"/>
      <c r="BO37" s="614"/>
      <c r="BP37" s="614"/>
      <c r="BQ37" s="614"/>
      <c r="BR37" s="614"/>
      <c r="BS37" s="614"/>
      <c r="BT37" s="614"/>
      <c r="BU37" s="615"/>
      <c r="BV37" s="616">
        <v>-18226</v>
      </c>
      <c r="BW37" s="498"/>
      <c r="BX37" s="498"/>
      <c r="BY37" s="498"/>
      <c r="BZ37" s="498"/>
      <c r="CA37" s="498"/>
      <c r="CB37" s="648"/>
      <c r="CD37" s="613" t="s">
        <v>162</v>
      </c>
      <c r="CE37" s="614"/>
      <c r="CF37" s="614"/>
      <c r="CG37" s="614"/>
      <c r="CH37" s="614"/>
      <c r="CI37" s="614"/>
      <c r="CJ37" s="614"/>
      <c r="CK37" s="614"/>
      <c r="CL37" s="614"/>
      <c r="CM37" s="614"/>
      <c r="CN37" s="614"/>
      <c r="CO37" s="614"/>
      <c r="CP37" s="614"/>
      <c r="CQ37" s="615"/>
      <c r="CR37" s="616">
        <v>615385</v>
      </c>
      <c r="CS37" s="617"/>
      <c r="CT37" s="617"/>
      <c r="CU37" s="617"/>
      <c r="CV37" s="617"/>
      <c r="CW37" s="617"/>
      <c r="CX37" s="617"/>
      <c r="CY37" s="618"/>
      <c r="CZ37" s="619">
        <v>6.1</v>
      </c>
      <c r="DA37" s="620"/>
      <c r="DB37" s="620"/>
      <c r="DC37" s="621"/>
      <c r="DD37" s="622">
        <v>613447</v>
      </c>
      <c r="DE37" s="617"/>
      <c r="DF37" s="617"/>
      <c r="DG37" s="617"/>
      <c r="DH37" s="617"/>
      <c r="DI37" s="617"/>
      <c r="DJ37" s="617"/>
      <c r="DK37" s="618"/>
      <c r="DL37" s="622">
        <v>597137</v>
      </c>
      <c r="DM37" s="617"/>
      <c r="DN37" s="617"/>
      <c r="DO37" s="617"/>
      <c r="DP37" s="617"/>
      <c r="DQ37" s="617"/>
      <c r="DR37" s="617"/>
      <c r="DS37" s="617"/>
      <c r="DT37" s="617"/>
      <c r="DU37" s="617"/>
      <c r="DV37" s="618"/>
      <c r="DW37" s="619">
        <v>9.6999999999999993</v>
      </c>
      <c r="DX37" s="620"/>
      <c r="DY37" s="620"/>
      <c r="DZ37" s="620"/>
      <c r="EA37" s="620"/>
      <c r="EB37" s="620"/>
      <c r="EC37" s="649"/>
    </row>
    <row r="38" spans="2:133" ht="11.25" customHeight="1" x14ac:dyDescent="0.15">
      <c r="B38" s="613" t="s">
        <v>404</v>
      </c>
      <c r="C38" s="614"/>
      <c r="D38" s="614"/>
      <c r="E38" s="614"/>
      <c r="F38" s="614"/>
      <c r="G38" s="614"/>
      <c r="H38" s="614"/>
      <c r="I38" s="614"/>
      <c r="J38" s="614"/>
      <c r="K38" s="614"/>
      <c r="L38" s="614"/>
      <c r="M38" s="614"/>
      <c r="N38" s="614"/>
      <c r="O38" s="614"/>
      <c r="P38" s="614"/>
      <c r="Q38" s="615"/>
      <c r="R38" s="616">
        <v>67529</v>
      </c>
      <c r="S38" s="498"/>
      <c r="T38" s="498"/>
      <c r="U38" s="498"/>
      <c r="V38" s="498"/>
      <c r="W38" s="498"/>
      <c r="X38" s="498"/>
      <c r="Y38" s="629"/>
      <c r="Z38" s="642">
        <v>0.7</v>
      </c>
      <c r="AA38" s="642"/>
      <c r="AB38" s="642"/>
      <c r="AC38" s="642"/>
      <c r="AD38" s="643">
        <v>141</v>
      </c>
      <c r="AE38" s="643"/>
      <c r="AF38" s="643"/>
      <c r="AG38" s="643"/>
      <c r="AH38" s="643"/>
      <c r="AI38" s="643"/>
      <c r="AJ38" s="643"/>
      <c r="AK38" s="643"/>
      <c r="AL38" s="619">
        <v>0</v>
      </c>
      <c r="AM38" s="364"/>
      <c r="AN38" s="364"/>
      <c r="AO38" s="644"/>
      <c r="AQ38" s="645" t="s">
        <v>314</v>
      </c>
      <c r="AR38" s="509"/>
      <c r="AS38" s="509"/>
      <c r="AT38" s="509"/>
      <c r="AU38" s="509"/>
      <c r="AV38" s="509"/>
      <c r="AW38" s="509"/>
      <c r="AX38" s="509"/>
      <c r="AY38" s="646"/>
      <c r="AZ38" s="616">
        <v>1910</v>
      </c>
      <c r="BA38" s="498"/>
      <c r="BB38" s="498"/>
      <c r="BC38" s="498"/>
      <c r="BD38" s="617"/>
      <c r="BE38" s="617"/>
      <c r="BF38" s="647"/>
      <c r="BG38" s="613" t="s">
        <v>417</v>
      </c>
      <c r="BH38" s="614"/>
      <c r="BI38" s="614"/>
      <c r="BJ38" s="614"/>
      <c r="BK38" s="614"/>
      <c r="BL38" s="614"/>
      <c r="BM38" s="614"/>
      <c r="BN38" s="614"/>
      <c r="BO38" s="614"/>
      <c r="BP38" s="614"/>
      <c r="BQ38" s="614"/>
      <c r="BR38" s="614"/>
      <c r="BS38" s="614"/>
      <c r="BT38" s="614"/>
      <c r="BU38" s="615"/>
      <c r="BV38" s="616">
        <v>3611</v>
      </c>
      <c r="BW38" s="498"/>
      <c r="BX38" s="498"/>
      <c r="BY38" s="498"/>
      <c r="BZ38" s="498"/>
      <c r="CA38" s="498"/>
      <c r="CB38" s="648"/>
      <c r="CD38" s="613" t="s">
        <v>418</v>
      </c>
      <c r="CE38" s="614"/>
      <c r="CF38" s="614"/>
      <c r="CG38" s="614"/>
      <c r="CH38" s="614"/>
      <c r="CI38" s="614"/>
      <c r="CJ38" s="614"/>
      <c r="CK38" s="614"/>
      <c r="CL38" s="614"/>
      <c r="CM38" s="614"/>
      <c r="CN38" s="614"/>
      <c r="CO38" s="614"/>
      <c r="CP38" s="614"/>
      <c r="CQ38" s="615"/>
      <c r="CR38" s="616">
        <v>1136801</v>
      </c>
      <c r="CS38" s="498"/>
      <c r="CT38" s="498"/>
      <c r="CU38" s="498"/>
      <c r="CV38" s="498"/>
      <c r="CW38" s="498"/>
      <c r="CX38" s="498"/>
      <c r="CY38" s="629"/>
      <c r="CZ38" s="619">
        <v>11.2</v>
      </c>
      <c r="DA38" s="620"/>
      <c r="DB38" s="620"/>
      <c r="DC38" s="621"/>
      <c r="DD38" s="622">
        <v>949059</v>
      </c>
      <c r="DE38" s="498"/>
      <c r="DF38" s="498"/>
      <c r="DG38" s="498"/>
      <c r="DH38" s="498"/>
      <c r="DI38" s="498"/>
      <c r="DJ38" s="498"/>
      <c r="DK38" s="629"/>
      <c r="DL38" s="622">
        <v>895315</v>
      </c>
      <c r="DM38" s="498"/>
      <c r="DN38" s="498"/>
      <c r="DO38" s="498"/>
      <c r="DP38" s="498"/>
      <c r="DQ38" s="498"/>
      <c r="DR38" s="498"/>
      <c r="DS38" s="498"/>
      <c r="DT38" s="498"/>
      <c r="DU38" s="498"/>
      <c r="DV38" s="629"/>
      <c r="DW38" s="619">
        <v>14.5</v>
      </c>
      <c r="DX38" s="620"/>
      <c r="DY38" s="620"/>
      <c r="DZ38" s="620"/>
      <c r="EA38" s="620"/>
      <c r="EB38" s="620"/>
      <c r="EC38" s="649"/>
    </row>
    <row r="39" spans="2:133" ht="11.25" customHeight="1" x14ac:dyDescent="0.15">
      <c r="B39" s="613" t="s">
        <v>419</v>
      </c>
      <c r="C39" s="614"/>
      <c r="D39" s="614"/>
      <c r="E39" s="614"/>
      <c r="F39" s="614"/>
      <c r="G39" s="614"/>
      <c r="H39" s="614"/>
      <c r="I39" s="614"/>
      <c r="J39" s="614"/>
      <c r="K39" s="614"/>
      <c r="L39" s="614"/>
      <c r="M39" s="614"/>
      <c r="N39" s="614"/>
      <c r="O39" s="614"/>
      <c r="P39" s="614"/>
      <c r="Q39" s="615"/>
      <c r="R39" s="616">
        <v>726295</v>
      </c>
      <c r="S39" s="498"/>
      <c r="T39" s="498"/>
      <c r="U39" s="498"/>
      <c r="V39" s="498"/>
      <c r="W39" s="498"/>
      <c r="X39" s="498"/>
      <c r="Y39" s="629"/>
      <c r="Z39" s="642">
        <v>7</v>
      </c>
      <c r="AA39" s="642"/>
      <c r="AB39" s="642"/>
      <c r="AC39" s="642"/>
      <c r="AD39" s="643" t="s">
        <v>205</v>
      </c>
      <c r="AE39" s="643"/>
      <c r="AF39" s="643"/>
      <c r="AG39" s="643"/>
      <c r="AH39" s="643"/>
      <c r="AI39" s="643"/>
      <c r="AJ39" s="643"/>
      <c r="AK39" s="643"/>
      <c r="AL39" s="619" t="s">
        <v>205</v>
      </c>
      <c r="AM39" s="364"/>
      <c r="AN39" s="364"/>
      <c r="AO39" s="644"/>
      <c r="AQ39" s="645" t="s">
        <v>103</v>
      </c>
      <c r="AR39" s="509"/>
      <c r="AS39" s="509"/>
      <c r="AT39" s="509"/>
      <c r="AU39" s="509"/>
      <c r="AV39" s="509"/>
      <c r="AW39" s="509"/>
      <c r="AX39" s="509"/>
      <c r="AY39" s="646"/>
      <c r="AZ39" s="616" t="s">
        <v>205</v>
      </c>
      <c r="BA39" s="498"/>
      <c r="BB39" s="498"/>
      <c r="BC39" s="498"/>
      <c r="BD39" s="617"/>
      <c r="BE39" s="617"/>
      <c r="BF39" s="647"/>
      <c r="BG39" s="613" t="s">
        <v>341</v>
      </c>
      <c r="BH39" s="614"/>
      <c r="BI39" s="614"/>
      <c r="BJ39" s="614"/>
      <c r="BK39" s="614"/>
      <c r="BL39" s="614"/>
      <c r="BM39" s="614"/>
      <c r="BN39" s="614"/>
      <c r="BO39" s="614"/>
      <c r="BP39" s="614"/>
      <c r="BQ39" s="614"/>
      <c r="BR39" s="614"/>
      <c r="BS39" s="614"/>
      <c r="BT39" s="614"/>
      <c r="BU39" s="615"/>
      <c r="BV39" s="616">
        <v>5636</v>
      </c>
      <c r="BW39" s="498"/>
      <c r="BX39" s="498"/>
      <c r="BY39" s="498"/>
      <c r="BZ39" s="498"/>
      <c r="CA39" s="498"/>
      <c r="CB39" s="648"/>
      <c r="CD39" s="613" t="s">
        <v>420</v>
      </c>
      <c r="CE39" s="614"/>
      <c r="CF39" s="614"/>
      <c r="CG39" s="614"/>
      <c r="CH39" s="614"/>
      <c r="CI39" s="614"/>
      <c r="CJ39" s="614"/>
      <c r="CK39" s="614"/>
      <c r="CL39" s="614"/>
      <c r="CM39" s="614"/>
      <c r="CN39" s="614"/>
      <c r="CO39" s="614"/>
      <c r="CP39" s="614"/>
      <c r="CQ39" s="615"/>
      <c r="CR39" s="616">
        <v>172786</v>
      </c>
      <c r="CS39" s="617"/>
      <c r="CT39" s="617"/>
      <c r="CU39" s="617"/>
      <c r="CV39" s="617"/>
      <c r="CW39" s="617"/>
      <c r="CX39" s="617"/>
      <c r="CY39" s="618"/>
      <c r="CZ39" s="619">
        <v>1.7</v>
      </c>
      <c r="DA39" s="620"/>
      <c r="DB39" s="620"/>
      <c r="DC39" s="621"/>
      <c r="DD39" s="622">
        <v>1914</v>
      </c>
      <c r="DE39" s="617"/>
      <c r="DF39" s="617"/>
      <c r="DG39" s="617"/>
      <c r="DH39" s="617"/>
      <c r="DI39" s="617"/>
      <c r="DJ39" s="617"/>
      <c r="DK39" s="618"/>
      <c r="DL39" s="622" t="s">
        <v>205</v>
      </c>
      <c r="DM39" s="617"/>
      <c r="DN39" s="617"/>
      <c r="DO39" s="617"/>
      <c r="DP39" s="617"/>
      <c r="DQ39" s="617"/>
      <c r="DR39" s="617"/>
      <c r="DS39" s="617"/>
      <c r="DT39" s="617"/>
      <c r="DU39" s="617"/>
      <c r="DV39" s="618"/>
      <c r="DW39" s="619" t="s">
        <v>205</v>
      </c>
      <c r="DX39" s="620"/>
      <c r="DY39" s="620"/>
      <c r="DZ39" s="620"/>
      <c r="EA39" s="620"/>
      <c r="EB39" s="620"/>
      <c r="EC39" s="649"/>
    </row>
    <row r="40" spans="2:133" ht="11.25" customHeight="1" x14ac:dyDescent="0.15">
      <c r="B40" s="613" t="s">
        <v>424</v>
      </c>
      <c r="C40" s="614"/>
      <c r="D40" s="614"/>
      <c r="E40" s="614"/>
      <c r="F40" s="614"/>
      <c r="G40" s="614"/>
      <c r="H40" s="614"/>
      <c r="I40" s="614"/>
      <c r="J40" s="614"/>
      <c r="K40" s="614"/>
      <c r="L40" s="614"/>
      <c r="M40" s="614"/>
      <c r="N40" s="614"/>
      <c r="O40" s="614"/>
      <c r="P40" s="614"/>
      <c r="Q40" s="615"/>
      <c r="R40" s="616" t="s">
        <v>205</v>
      </c>
      <c r="S40" s="498"/>
      <c r="T40" s="498"/>
      <c r="U40" s="498"/>
      <c r="V40" s="498"/>
      <c r="W40" s="498"/>
      <c r="X40" s="498"/>
      <c r="Y40" s="629"/>
      <c r="Z40" s="642" t="s">
        <v>205</v>
      </c>
      <c r="AA40" s="642"/>
      <c r="AB40" s="642"/>
      <c r="AC40" s="642"/>
      <c r="AD40" s="643" t="s">
        <v>205</v>
      </c>
      <c r="AE40" s="643"/>
      <c r="AF40" s="643"/>
      <c r="AG40" s="643"/>
      <c r="AH40" s="643"/>
      <c r="AI40" s="643"/>
      <c r="AJ40" s="643"/>
      <c r="AK40" s="643"/>
      <c r="AL40" s="619" t="s">
        <v>205</v>
      </c>
      <c r="AM40" s="364"/>
      <c r="AN40" s="364"/>
      <c r="AO40" s="644"/>
      <c r="AQ40" s="645" t="s">
        <v>152</v>
      </c>
      <c r="AR40" s="509"/>
      <c r="AS40" s="509"/>
      <c r="AT40" s="509"/>
      <c r="AU40" s="509"/>
      <c r="AV40" s="509"/>
      <c r="AW40" s="509"/>
      <c r="AX40" s="509"/>
      <c r="AY40" s="646"/>
      <c r="AZ40" s="616" t="s">
        <v>205</v>
      </c>
      <c r="BA40" s="498"/>
      <c r="BB40" s="498"/>
      <c r="BC40" s="498"/>
      <c r="BD40" s="617"/>
      <c r="BE40" s="617"/>
      <c r="BF40" s="647"/>
      <c r="BG40" s="609" t="s">
        <v>425</v>
      </c>
      <c r="BH40" s="455"/>
      <c r="BI40" s="455"/>
      <c r="BJ40" s="455"/>
      <c r="BK40" s="455"/>
      <c r="BL40" s="7"/>
      <c r="BM40" s="614" t="s">
        <v>426</v>
      </c>
      <c r="BN40" s="614"/>
      <c r="BO40" s="614"/>
      <c r="BP40" s="614"/>
      <c r="BQ40" s="614"/>
      <c r="BR40" s="614"/>
      <c r="BS40" s="614"/>
      <c r="BT40" s="614"/>
      <c r="BU40" s="615"/>
      <c r="BV40" s="616">
        <v>87</v>
      </c>
      <c r="BW40" s="498"/>
      <c r="BX40" s="498"/>
      <c r="BY40" s="498"/>
      <c r="BZ40" s="498"/>
      <c r="CA40" s="498"/>
      <c r="CB40" s="648"/>
      <c r="CD40" s="613" t="s">
        <v>379</v>
      </c>
      <c r="CE40" s="614"/>
      <c r="CF40" s="614"/>
      <c r="CG40" s="614"/>
      <c r="CH40" s="614"/>
      <c r="CI40" s="614"/>
      <c r="CJ40" s="614"/>
      <c r="CK40" s="614"/>
      <c r="CL40" s="614"/>
      <c r="CM40" s="614"/>
      <c r="CN40" s="614"/>
      <c r="CO40" s="614"/>
      <c r="CP40" s="614"/>
      <c r="CQ40" s="615"/>
      <c r="CR40" s="616">
        <v>113474</v>
      </c>
      <c r="CS40" s="498"/>
      <c r="CT40" s="498"/>
      <c r="CU40" s="498"/>
      <c r="CV40" s="498"/>
      <c r="CW40" s="498"/>
      <c r="CX40" s="498"/>
      <c r="CY40" s="629"/>
      <c r="CZ40" s="619">
        <v>1.1000000000000001</v>
      </c>
      <c r="DA40" s="620"/>
      <c r="DB40" s="620"/>
      <c r="DC40" s="621"/>
      <c r="DD40" s="622">
        <v>112874</v>
      </c>
      <c r="DE40" s="498"/>
      <c r="DF40" s="498"/>
      <c r="DG40" s="498"/>
      <c r="DH40" s="498"/>
      <c r="DI40" s="498"/>
      <c r="DJ40" s="498"/>
      <c r="DK40" s="629"/>
      <c r="DL40" s="622" t="s">
        <v>205</v>
      </c>
      <c r="DM40" s="498"/>
      <c r="DN40" s="498"/>
      <c r="DO40" s="498"/>
      <c r="DP40" s="498"/>
      <c r="DQ40" s="498"/>
      <c r="DR40" s="498"/>
      <c r="DS40" s="498"/>
      <c r="DT40" s="498"/>
      <c r="DU40" s="498"/>
      <c r="DV40" s="629"/>
      <c r="DW40" s="619" t="s">
        <v>205</v>
      </c>
      <c r="DX40" s="620"/>
      <c r="DY40" s="620"/>
      <c r="DZ40" s="620"/>
      <c r="EA40" s="620"/>
      <c r="EB40" s="620"/>
      <c r="EC40" s="649"/>
    </row>
    <row r="41" spans="2:133" ht="11.25" customHeight="1" x14ac:dyDescent="0.15">
      <c r="B41" s="613" t="s">
        <v>427</v>
      </c>
      <c r="C41" s="614"/>
      <c r="D41" s="614"/>
      <c r="E41" s="614"/>
      <c r="F41" s="614"/>
      <c r="G41" s="614"/>
      <c r="H41" s="614"/>
      <c r="I41" s="614"/>
      <c r="J41" s="614"/>
      <c r="K41" s="614"/>
      <c r="L41" s="614"/>
      <c r="M41" s="614"/>
      <c r="N41" s="614"/>
      <c r="O41" s="614"/>
      <c r="P41" s="614"/>
      <c r="Q41" s="615"/>
      <c r="R41" s="616">
        <v>289495</v>
      </c>
      <c r="S41" s="498"/>
      <c r="T41" s="498"/>
      <c r="U41" s="498"/>
      <c r="V41" s="498"/>
      <c r="W41" s="498"/>
      <c r="X41" s="498"/>
      <c r="Y41" s="629"/>
      <c r="Z41" s="642">
        <v>2.8</v>
      </c>
      <c r="AA41" s="642"/>
      <c r="AB41" s="642"/>
      <c r="AC41" s="642"/>
      <c r="AD41" s="643" t="s">
        <v>205</v>
      </c>
      <c r="AE41" s="643"/>
      <c r="AF41" s="643"/>
      <c r="AG41" s="643"/>
      <c r="AH41" s="643"/>
      <c r="AI41" s="643"/>
      <c r="AJ41" s="643"/>
      <c r="AK41" s="643"/>
      <c r="AL41" s="619" t="s">
        <v>205</v>
      </c>
      <c r="AM41" s="364"/>
      <c r="AN41" s="364"/>
      <c r="AO41" s="644"/>
      <c r="AQ41" s="645" t="s">
        <v>429</v>
      </c>
      <c r="AR41" s="509"/>
      <c r="AS41" s="509"/>
      <c r="AT41" s="509"/>
      <c r="AU41" s="509"/>
      <c r="AV41" s="509"/>
      <c r="AW41" s="509"/>
      <c r="AX41" s="509"/>
      <c r="AY41" s="646"/>
      <c r="AZ41" s="616">
        <v>274481</v>
      </c>
      <c r="BA41" s="498"/>
      <c r="BB41" s="498"/>
      <c r="BC41" s="498"/>
      <c r="BD41" s="617"/>
      <c r="BE41" s="617"/>
      <c r="BF41" s="647"/>
      <c r="BG41" s="609"/>
      <c r="BH41" s="455"/>
      <c r="BI41" s="455"/>
      <c r="BJ41" s="455"/>
      <c r="BK41" s="455"/>
      <c r="BL41" s="7"/>
      <c r="BM41" s="614" t="s">
        <v>348</v>
      </c>
      <c r="BN41" s="614"/>
      <c r="BO41" s="614"/>
      <c r="BP41" s="614"/>
      <c r="BQ41" s="614"/>
      <c r="BR41" s="614"/>
      <c r="BS41" s="614"/>
      <c r="BT41" s="614"/>
      <c r="BU41" s="615"/>
      <c r="BV41" s="616" t="s">
        <v>205</v>
      </c>
      <c r="BW41" s="498"/>
      <c r="BX41" s="498"/>
      <c r="BY41" s="498"/>
      <c r="BZ41" s="498"/>
      <c r="CA41" s="498"/>
      <c r="CB41" s="648"/>
      <c r="CD41" s="613" t="s">
        <v>295</v>
      </c>
      <c r="CE41" s="614"/>
      <c r="CF41" s="614"/>
      <c r="CG41" s="614"/>
      <c r="CH41" s="614"/>
      <c r="CI41" s="614"/>
      <c r="CJ41" s="614"/>
      <c r="CK41" s="614"/>
      <c r="CL41" s="614"/>
      <c r="CM41" s="614"/>
      <c r="CN41" s="614"/>
      <c r="CO41" s="614"/>
      <c r="CP41" s="614"/>
      <c r="CQ41" s="615"/>
      <c r="CR41" s="616" t="s">
        <v>205</v>
      </c>
      <c r="CS41" s="617"/>
      <c r="CT41" s="617"/>
      <c r="CU41" s="617"/>
      <c r="CV41" s="617"/>
      <c r="CW41" s="617"/>
      <c r="CX41" s="617"/>
      <c r="CY41" s="618"/>
      <c r="CZ41" s="619" t="s">
        <v>205</v>
      </c>
      <c r="DA41" s="620"/>
      <c r="DB41" s="620"/>
      <c r="DC41" s="621"/>
      <c r="DD41" s="622" t="s">
        <v>205</v>
      </c>
      <c r="DE41" s="617"/>
      <c r="DF41" s="617"/>
      <c r="DG41" s="617"/>
      <c r="DH41" s="617"/>
      <c r="DI41" s="617"/>
      <c r="DJ41" s="617"/>
      <c r="DK41" s="618"/>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B42" s="593" t="s">
        <v>428</v>
      </c>
      <c r="C42" s="594"/>
      <c r="D42" s="594"/>
      <c r="E42" s="594"/>
      <c r="F42" s="594"/>
      <c r="G42" s="594"/>
      <c r="H42" s="594"/>
      <c r="I42" s="594"/>
      <c r="J42" s="594"/>
      <c r="K42" s="594"/>
      <c r="L42" s="594"/>
      <c r="M42" s="594"/>
      <c r="N42" s="594"/>
      <c r="O42" s="594"/>
      <c r="P42" s="594"/>
      <c r="Q42" s="595"/>
      <c r="R42" s="596">
        <v>10326567</v>
      </c>
      <c r="S42" s="631"/>
      <c r="T42" s="631"/>
      <c r="U42" s="631"/>
      <c r="V42" s="631"/>
      <c r="W42" s="631"/>
      <c r="X42" s="631"/>
      <c r="Y42" s="632"/>
      <c r="Z42" s="633">
        <v>100</v>
      </c>
      <c r="AA42" s="633"/>
      <c r="AB42" s="633"/>
      <c r="AC42" s="633"/>
      <c r="AD42" s="634">
        <v>5896471</v>
      </c>
      <c r="AE42" s="634"/>
      <c r="AF42" s="634"/>
      <c r="AG42" s="634"/>
      <c r="AH42" s="634"/>
      <c r="AI42" s="634"/>
      <c r="AJ42" s="634"/>
      <c r="AK42" s="634"/>
      <c r="AL42" s="599">
        <v>100</v>
      </c>
      <c r="AM42" s="635"/>
      <c r="AN42" s="635"/>
      <c r="AO42" s="636"/>
      <c r="AQ42" s="637" t="s">
        <v>430</v>
      </c>
      <c r="AR42" s="638"/>
      <c r="AS42" s="638"/>
      <c r="AT42" s="638"/>
      <c r="AU42" s="638"/>
      <c r="AV42" s="638"/>
      <c r="AW42" s="638"/>
      <c r="AX42" s="638"/>
      <c r="AY42" s="639"/>
      <c r="AZ42" s="596">
        <v>862320</v>
      </c>
      <c r="BA42" s="631"/>
      <c r="BB42" s="631"/>
      <c r="BC42" s="631"/>
      <c r="BD42" s="597"/>
      <c r="BE42" s="597"/>
      <c r="BF42" s="640"/>
      <c r="BG42" s="394"/>
      <c r="BH42" s="395"/>
      <c r="BI42" s="395"/>
      <c r="BJ42" s="395"/>
      <c r="BK42" s="395"/>
      <c r="BL42" s="23"/>
      <c r="BM42" s="594" t="s">
        <v>431</v>
      </c>
      <c r="BN42" s="594"/>
      <c r="BO42" s="594"/>
      <c r="BP42" s="594"/>
      <c r="BQ42" s="594"/>
      <c r="BR42" s="594"/>
      <c r="BS42" s="594"/>
      <c r="BT42" s="594"/>
      <c r="BU42" s="595"/>
      <c r="BV42" s="596">
        <v>400</v>
      </c>
      <c r="BW42" s="631"/>
      <c r="BX42" s="631"/>
      <c r="BY42" s="631"/>
      <c r="BZ42" s="631"/>
      <c r="CA42" s="631"/>
      <c r="CB42" s="641"/>
      <c r="CD42" s="613" t="s">
        <v>290</v>
      </c>
      <c r="CE42" s="614"/>
      <c r="CF42" s="614"/>
      <c r="CG42" s="614"/>
      <c r="CH42" s="614"/>
      <c r="CI42" s="614"/>
      <c r="CJ42" s="614"/>
      <c r="CK42" s="614"/>
      <c r="CL42" s="614"/>
      <c r="CM42" s="614"/>
      <c r="CN42" s="614"/>
      <c r="CO42" s="614"/>
      <c r="CP42" s="614"/>
      <c r="CQ42" s="615"/>
      <c r="CR42" s="616">
        <v>766669</v>
      </c>
      <c r="CS42" s="498"/>
      <c r="CT42" s="498"/>
      <c r="CU42" s="498"/>
      <c r="CV42" s="498"/>
      <c r="CW42" s="498"/>
      <c r="CX42" s="498"/>
      <c r="CY42" s="629"/>
      <c r="CZ42" s="619">
        <v>7.5</v>
      </c>
      <c r="DA42" s="364"/>
      <c r="DB42" s="364"/>
      <c r="DC42" s="630"/>
      <c r="DD42" s="622">
        <v>161997</v>
      </c>
      <c r="DE42" s="498"/>
      <c r="DF42" s="498"/>
      <c r="DG42" s="498"/>
      <c r="DH42" s="498"/>
      <c r="DI42" s="498"/>
      <c r="DJ42" s="498"/>
      <c r="DK42" s="629"/>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CD43" s="613" t="s">
        <v>79</v>
      </c>
      <c r="CE43" s="614"/>
      <c r="CF43" s="614"/>
      <c r="CG43" s="614"/>
      <c r="CH43" s="614"/>
      <c r="CI43" s="614"/>
      <c r="CJ43" s="614"/>
      <c r="CK43" s="614"/>
      <c r="CL43" s="614"/>
      <c r="CM43" s="614"/>
      <c r="CN43" s="614"/>
      <c r="CO43" s="614"/>
      <c r="CP43" s="614"/>
      <c r="CQ43" s="615"/>
      <c r="CR43" s="616">
        <v>19179</v>
      </c>
      <c r="CS43" s="617"/>
      <c r="CT43" s="617"/>
      <c r="CU43" s="617"/>
      <c r="CV43" s="617"/>
      <c r="CW43" s="617"/>
      <c r="CX43" s="617"/>
      <c r="CY43" s="618"/>
      <c r="CZ43" s="619">
        <v>0.2</v>
      </c>
      <c r="DA43" s="620"/>
      <c r="DB43" s="620"/>
      <c r="DC43" s="621"/>
      <c r="DD43" s="622">
        <v>19179</v>
      </c>
      <c r="DE43" s="617"/>
      <c r="DF43" s="617"/>
      <c r="DG43" s="617"/>
      <c r="DH43" s="617"/>
      <c r="DI43" s="617"/>
      <c r="DJ43" s="617"/>
      <c r="DK43" s="618"/>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CD44" s="399" t="s">
        <v>179</v>
      </c>
      <c r="CE44" s="401"/>
      <c r="CF44" s="613" t="s">
        <v>147</v>
      </c>
      <c r="CG44" s="614"/>
      <c r="CH44" s="614"/>
      <c r="CI44" s="614"/>
      <c r="CJ44" s="614"/>
      <c r="CK44" s="614"/>
      <c r="CL44" s="614"/>
      <c r="CM44" s="614"/>
      <c r="CN44" s="614"/>
      <c r="CO44" s="614"/>
      <c r="CP44" s="614"/>
      <c r="CQ44" s="615"/>
      <c r="CR44" s="616">
        <v>764667</v>
      </c>
      <c r="CS44" s="498"/>
      <c r="CT44" s="498"/>
      <c r="CU44" s="498"/>
      <c r="CV44" s="498"/>
      <c r="CW44" s="498"/>
      <c r="CX44" s="498"/>
      <c r="CY44" s="629"/>
      <c r="CZ44" s="619">
        <v>7.5</v>
      </c>
      <c r="DA44" s="364"/>
      <c r="DB44" s="364"/>
      <c r="DC44" s="630"/>
      <c r="DD44" s="622">
        <v>161714</v>
      </c>
      <c r="DE44" s="498"/>
      <c r="DF44" s="498"/>
      <c r="DG44" s="498"/>
      <c r="DH44" s="498"/>
      <c r="DI44" s="498"/>
      <c r="DJ44" s="498"/>
      <c r="DK44" s="629"/>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CD45" s="402"/>
      <c r="CE45" s="404"/>
      <c r="CF45" s="613" t="s">
        <v>432</v>
      </c>
      <c r="CG45" s="614"/>
      <c r="CH45" s="614"/>
      <c r="CI45" s="614"/>
      <c r="CJ45" s="614"/>
      <c r="CK45" s="614"/>
      <c r="CL45" s="614"/>
      <c r="CM45" s="614"/>
      <c r="CN45" s="614"/>
      <c r="CO45" s="614"/>
      <c r="CP45" s="614"/>
      <c r="CQ45" s="615"/>
      <c r="CR45" s="616">
        <v>302315</v>
      </c>
      <c r="CS45" s="617"/>
      <c r="CT45" s="617"/>
      <c r="CU45" s="617"/>
      <c r="CV45" s="617"/>
      <c r="CW45" s="617"/>
      <c r="CX45" s="617"/>
      <c r="CY45" s="618"/>
      <c r="CZ45" s="619">
        <v>3</v>
      </c>
      <c r="DA45" s="620"/>
      <c r="DB45" s="620"/>
      <c r="DC45" s="621"/>
      <c r="DD45" s="622">
        <v>18377</v>
      </c>
      <c r="DE45" s="617"/>
      <c r="DF45" s="617"/>
      <c r="DG45" s="617"/>
      <c r="DH45" s="617"/>
      <c r="DI45" s="617"/>
      <c r="DJ45" s="617"/>
      <c r="DK45" s="618"/>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402"/>
      <c r="CE46" s="404"/>
      <c r="CF46" s="613" t="s">
        <v>433</v>
      </c>
      <c r="CG46" s="614"/>
      <c r="CH46" s="614"/>
      <c r="CI46" s="614"/>
      <c r="CJ46" s="614"/>
      <c r="CK46" s="614"/>
      <c r="CL46" s="614"/>
      <c r="CM46" s="614"/>
      <c r="CN46" s="614"/>
      <c r="CO46" s="614"/>
      <c r="CP46" s="614"/>
      <c r="CQ46" s="615"/>
      <c r="CR46" s="616">
        <v>414299</v>
      </c>
      <c r="CS46" s="498"/>
      <c r="CT46" s="498"/>
      <c r="CU46" s="498"/>
      <c r="CV46" s="498"/>
      <c r="CW46" s="498"/>
      <c r="CX46" s="498"/>
      <c r="CY46" s="629"/>
      <c r="CZ46" s="619">
        <v>4.0999999999999996</v>
      </c>
      <c r="DA46" s="364"/>
      <c r="DB46" s="364"/>
      <c r="DC46" s="630"/>
      <c r="DD46" s="622">
        <v>137551</v>
      </c>
      <c r="DE46" s="498"/>
      <c r="DF46" s="498"/>
      <c r="DG46" s="498"/>
      <c r="DH46" s="498"/>
      <c r="DI46" s="498"/>
      <c r="DJ46" s="498"/>
      <c r="DK46" s="629"/>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4" t="s">
        <v>409</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402"/>
      <c r="CE47" s="404"/>
      <c r="CF47" s="613" t="s">
        <v>434</v>
      </c>
      <c r="CG47" s="614"/>
      <c r="CH47" s="614"/>
      <c r="CI47" s="614"/>
      <c r="CJ47" s="614"/>
      <c r="CK47" s="614"/>
      <c r="CL47" s="614"/>
      <c r="CM47" s="614"/>
      <c r="CN47" s="614"/>
      <c r="CO47" s="614"/>
      <c r="CP47" s="614"/>
      <c r="CQ47" s="615"/>
      <c r="CR47" s="616">
        <v>2002</v>
      </c>
      <c r="CS47" s="617"/>
      <c r="CT47" s="617"/>
      <c r="CU47" s="617"/>
      <c r="CV47" s="617"/>
      <c r="CW47" s="617"/>
      <c r="CX47" s="617"/>
      <c r="CY47" s="618"/>
      <c r="CZ47" s="619">
        <v>0</v>
      </c>
      <c r="DA47" s="620"/>
      <c r="DB47" s="620"/>
      <c r="DC47" s="621"/>
      <c r="DD47" s="622">
        <v>283</v>
      </c>
      <c r="DE47" s="617"/>
      <c r="DF47" s="617"/>
      <c r="DG47" s="617"/>
      <c r="DH47" s="617"/>
      <c r="DI47" s="617"/>
      <c r="DJ47" s="617"/>
      <c r="DK47" s="618"/>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5" t="s">
        <v>277</v>
      </c>
      <c r="CD48" s="405"/>
      <c r="CE48" s="407"/>
      <c r="CF48" s="613" t="s">
        <v>164</v>
      </c>
      <c r="CG48" s="614"/>
      <c r="CH48" s="614"/>
      <c r="CI48" s="614"/>
      <c r="CJ48" s="614"/>
      <c r="CK48" s="614"/>
      <c r="CL48" s="614"/>
      <c r="CM48" s="614"/>
      <c r="CN48" s="614"/>
      <c r="CO48" s="614"/>
      <c r="CP48" s="614"/>
      <c r="CQ48" s="615"/>
      <c r="CR48" s="616" t="s">
        <v>205</v>
      </c>
      <c r="CS48" s="498"/>
      <c r="CT48" s="498"/>
      <c r="CU48" s="498"/>
      <c r="CV48" s="498"/>
      <c r="CW48" s="498"/>
      <c r="CX48" s="498"/>
      <c r="CY48" s="629"/>
      <c r="CZ48" s="619" t="s">
        <v>205</v>
      </c>
      <c r="DA48" s="364"/>
      <c r="DB48" s="364"/>
      <c r="DC48" s="630"/>
      <c r="DD48" s="622" t="s">
        <v>205</v>
      </c>
      <c r="DE48" s="498"/>
      <c r="DF48" s="498"/>
      <c r="DG48" s="498"/>
      <c r="DH48" s="498"/>
      <c r="DI48" s="498"/>
      <c r="DJ48" s="498"/>
      <c r="DK48" s="629"/>
      <c r="DL48" s="623"/>
      <c r="DM48" s="624"/>
      <c r="DN48" s="624"/>
      <c r="DO48" s="624"/>
      <c r="DP48" s="624"/>
      <c r="DQ48" s="624"/>
      <c r="DR48" s="624"/>
      <c r="DS48" s="624"/>
      <c r="DT48" s="624"/>
      <c r="DU48" s="624"/>
      <c r="DV48" s="625"/>
      <c r="DW48" s="626"/>
      <c r="DX48" s="627"/>
      <c r="DY48" s="627"/>
      <c r="DZ48" s="627"/>
      <c r="EA48" s="627"/>
      <c r="EB48" s="627"/>
      <c r="EC48" s="628"/>
    </row>
    <row r="49" spans="82:133" ht="11.25" customHeight="1" x14ac:dyDescent="0.15">
      <c r="CD49" s="593" t="s">
        <v>196</v>
      </c>
      <c r="CE49" s="594"/>
      <c r="CF49" s="594"/>
      <c r="CG49" s="594"/>
      <c r="CH49" s="594"/>
      <c r="CI49" s="594"/>
      <c r="CJ49" s="594"/>
      <c r="CK49" s="594"/>
      <c r="CL49" s="594"/>
      <c r="CM49" s="594"/>
      <c r="CN49" s="594"/>
      <c r="CO49" s="594"/>
      <c r="CP49" s="594"/>
      <c r="CQ49" s="595"/>
      <c r="CR49" s="596">
        <v>10158331</v>
      </c>
      <c r="CS49" s="597"/>
      <c r="CT49" s="597"/>
      <c r="CU49" s="597"/>
      <c r="CV49" s="597"/>
      <c r="CW49" s="597"/>
      <c r="CX49" s="597"/>
      <c r="CY49" s="598"/>
      <c r="CZ49" s="599">
        <v>100</v>
      </c>
      <c r="DA49" s="600"/>
      <c r="DB49" s="600"/>
      <c r="DC49" s="601"/>
      <c r="DD49" s="602">
        <v>6652738</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sheetData>
  <sheetProtection algorithmName="SHA-512" hashValue="Yzmi7VFZAtKYwOJkvqG7O6CkhPRjVEUCLKoPhOR2erPSt1qwbOYshQJBEYiCWQhL9PrPHw1UqoXpgIAxZxqWUQ==" saltValue="PSu8bmr4JOZ577Mwzf+Dc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24" t="s">
        <v>108</v>
      </c>
      <c r="DK2" s="1025"/>
      <c r="DL2" s="1025"/>
      <c r="DM2" s="1025"/>
      <c r="DN2" s="1025"/>
      <c r="DO2" s="1026"/>
      <c r="DP2" s="69"/>
      <c r="DQ2" s="1024" t="s">
        <v>310</v>
      </c>
      <c r="DR2" s="1025"/>
      <c r="DS2" s="1025"/>
      <c r="DT2" s="1025"/>
      <c r="DU2" s="1025"/>
      <c r="DV2" s="1025"/>
      <c r="DW2" s="1025"/>
      <c r="DX2" s="1025"/>
      <c r="DY2" s="1025"/>
      <c r="DZ2" s="102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15" t="s">
        <v>210</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63"/>
      <c r="BA4" s="63"/>
      <c r="BB4" s="63"/>
      <c r="BC4" s="63"/>
      <c r="BD4" s="63"/>
      <c r="BE4" s="81"/>
      <c r="BF4" s="81"/>
      <c r="BG4" s="81"/>
      <c r="BH4" s="81"/>
      <c r="BI4" s="81"/>
      <c r="BJ4" s="81"/>
      <c r="BK4" s="81"/>
      <c r="BL4" s="81"/>
      <c r="BM4" s="81"/>
      <c r="BN4" s="81"/>
      <c r="BO4" s="81"/>
      <c r="BP4" s="81"/>
      <c r="BQ4" s="63" t="s">
        <v>436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4" t="s">
        <v>437</v>
      </c>
      <c r="B5" s="705"/>
      <c r="C5" s="705"/>
      <c r="D5" s="705"/>
      <c r="E5" s="705"/>
      <c r="F5" s="705"/>
      <c r="G5" s="705"/>
      <c r="H5" s="705"/>
      <c r="I5" s="705"/>
      <c r="J5" s="705"/>
      <c r="K5" s="705"/>
      <c r="L5" s="705"/>
      <c r="M5" s="705"/>
      <c r="N5" s="705"/>
      <c r="O5" s="705"/>
      <c r="P5" s="706"/>
      <c r="Q5" s="696" t="s">
        <v>187</v>
      </c>
      <c r="R5" s="697"/>
      <c r="S5" s="697"/>
      <c r="T5" s="697"/>
      <c r="U5" s="698"/>
      <c r="V5" s="696" t="s">
        <v>438</v>
      </c>
      <c r="W5" s="697"/>
      <c r="X5" s="697"/>
      <c r="Y5" s="697"/>
      <c r="Z5" s="698"/>
      <c r="AA5" s="696" t="s">
        <v>439</v>
      </c>
      <c r="AB5" s="697"/>
      <c r="AC5" s="697"/>
      <c r="AD5" s="697"/>
      <c r="AE5" s="697"/>
      <c r="AF5" s="780" t="s">
        <v>181</v>
      </c>
      <c r="AG5" s="697"/>
      <c r="AH5" s="697"/>
      <c r="AI5" s="697"/>
      <c r="AJ5" s="702"/>
      <c r="AK5" s="697" t="s">
        <v>440</v>
      </c>
      <c r="AL5" s="697"/>
      <c r="AM5" s="697"/>
      <c r="AN5" s="697"/>
      <c r="AO5" s="698"/>
      <c r="AP5" s="696" t="s">
        <v>129</v>
      </c>
      <c r="AQ5" s="697"/>
      <c r="AR5" s="697"/>
      <c r="AS5" s="697"/>
      <c r="AT5" s="698"/>
      <c r="AU5" s="696" t="s">
        <v>441</v>
      </c>
      <c r="AV5" s="697"/>
      <c r="AW5" s="697"/>
      <c r="AX5" s="697"/>
      <c r="AY5" s="702"/>
      <c r="AZ5" s="72"/>
      <c r="BA5" s="72"/>
      <c r="BB5" s="72"/>
      <c r="BC5" s="72"/>
      <c r="BD5" s="72"/>
      <c r="BE5" s="84"/>
      <c r="BF5" s="84"/>
      <c r="BG5" s="84"/>
      <c r="BH5" s="84"/>
      <c r="BI5" s="84"/>
      <c r="BJ5" s="84"/>
      <c r="BK5" s="84"/>
      <c r="BL5" s="84"/>
      <c r="BM5" s="84"/>
      <c r="BN5" s="84"/>
      <c r="BO5" s="84"/>
      <c r="BP5" s="84"/>
      <c r="BQ5" s="704" t="s">
        <v>443</v>
      </c>
      <c r="BR5" s="705"/>
      <c r="BS5" s="705"/>
      <c r="BT5" s="705"/>
      <c r="BU5" s="705"/>
      <c r="BV5" s="705"/>
      <c r="BW5" s="705"/>
      <c r="BX5" s="705"/>
      <c r="BY5" s="705"/>
      <c r="BZ5" s="705"/>
      <c r="CA5" s="705"/>
      <c r="CB5" s="705"/>
      <c r="CC5" s="705"/>
      <c r="CD5" s="705"/>
      <c r="CE5" s="705"/>
      <c r="CF5" s="705"/>
      <c r="CG5" s="706"/>
      <c r="CH5" s="696" t="s">
        <v>375</v>
      </c>
      <c r="CI5" s="697"/>
      <c r="CJ5" s="697"/>
      <c r="CK5" s="697"/>
      <c r="CL5" s="698"/>
      <c r="CM5" s="696" t="s">
        <v>328</v>
      </c>
      <c r="CN5" s="697"/>
      <c r="CO5" s="697"/>
      <c r="CP5" s="697"/>
      <c r="CQ5" s="698"/>
      <c r="CR5" s="696" t="s">
        <v>256</v>
      </c>
      <c r="CS5" s="697"/>
      <c r="CT5" s="697"/>
      <c r="CU5" s="697"/>
      <c r="CV5" s="698"/>
      <c r="CW5" s="696" t="s">
        <v>54</v>
      </c>
      <c r="CX5" s="697"/>
      <c r="CY5" s="697"/>
      <c r="CZ5" s="697"/>
      <c r="DA5" s="698"/>
      <c r="DB5" s="696" t="s">
        <v>444</v>
      </c>
      <c r="DC5" s="697"/>
      <c r="DD5" s="697"/>
      <c r="DE5" s="697"/>
      <c r="DF5" s="698"/>
      <c r="DG5" s="1036" t="s">
        <v>253</v>
      </c>
      <c r="DH5" s="1037"/>
      <c r="DI5" s="1037"/>
      <c r="DJ5" s="1037"/>
      <c r="DK5" s="1038"/>
      <c r="DL5" s="1036" t="s">
        <v>448</v>
      </c>
      <c r="DM5" s="1037"/>
      <c r="DN5" s="1037"/>
      <c r="DO5" s="1037"/>
      <c r="DP5" s="1038"/>
      <c r="DQ5" s="696" t="s">
        <v>449</v>
      </c>
      <c r="DR5" s="697"/>
      <c r="DS5" s="697"/>
      <c r="DT5" s="697"/>
      <c r="DU5" s="698"/>
      <c r="DV5" s="696" t="s">
        <v>441</v>
      </c>
      <c r="DW5" s="697"/>
      <c r="DX5" s="697"/>
      <c r="DY5" s="697"/>
      <c r="DZ5" s="702"/>
      <c r="EA5" s="81"/>
    </row>
    <row r="6" spans="1:131" s="53" customFormat="1" ht="26.25" customHeight="1" x14ac:dyDescent="0.15">
      <c r="A6" s="707"/>
      <c r="B6" s="708"/>
      <c r="C6" s="708"/>
      <c r="D6" s="708"/>
      <c r="E6" s="708"/>
      <c r="F6" s="708"/>
      <c r="G6" s="708"/>
      <c r="H6" s="708"/>
      <c r="I6" s="708"/>
      <c r="J6" s="708"/>
      <c r="K6" s="708"/>
      <c r="L6" s="708"/>
      <c r="M6" s="708"/>
      <c r="N6" s="708"/>
      <c r="O6" s="708"/>
      <c r="P6" s="709"/>
      <c r="Q6" s="699"/>
      <c r="R6" s="700"/>
      <c r="S6" s="700"/>
      <c r="T6" s="700"/>
      <c r="U6" s="701"/>
      <c r="V6" s="699"/>
      <c r="W6" s="700"/>
      <c r="X6" s="700"/>
      <c r="Y6" s="700"/>
      <c r="Z6" s="701"/>
      <c r="AA6" s="699"/>
      <c r="AB6" s="700"/>
      <c r="AC6" s="700"/>
      <c r="AD6" s="700"/>
      <c r="AE6" s="700"/>
      <c r="AF6" s="781"/>
      <c r="AG6" s="700"/>
      <c r="AH6" s="700"/>
      <c r="AI6" s="700"/>
      <c r="AJ6" s="703"/>
      <c r="AK6" s="700"/>
      <c r="AL6" s="700"/>
      <c r="AM6" s="700"/>
      <c r="AN6" s="700"/>
      <c r="AO6" s="701"/>
      <c r="AP6" s="699"/>
      <c r="AQ6" s="700"/>
      <c r="AR6" s="700"/>
      <c r="AS6" s="700"/>
      <c r="AT6" s="701"/>
      <c r="AU6" s="699"/>
      <c r="AV6" s="700"/>
      <c r="AW6" s="700"/>
      <c r="AX6" s="700"/>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1039"/>
      <c r="DH6" s="1040"/>
      <c r="DI6" s="1040"/>
      <c r="DJ6" s="1040"/>
      <c r="DK6" s="1041"/>
      <c r="DL6" s="1039"/>
      <c r="DM6" s="1040"/>
      <c r="DN6" s="1040"/>
      <c r="DO6" s="1040"/>
      <c r="DP6" s="1041"/>
      <c r="DQ6" s="699"/>
      <c r="DR6" s="700"/>
      <c r="DS6" s="700"/>
      <c r="DT6" s="700"/>
      <c r="DU6" s="701"/>
      <c r="DV6" s="699"/>
      <c r="DW6" s="700"/>
      <c r="DX6" s="700"/>
      <c r="DY6" s="700"/>
      <c r="DZ6" s="703"/>
      <c r="EA6" s="81"/>
    </row>
    <row r="7" spans="1:131" s="53" customFormat="1" ht="26.25" customHeight="1" x14ac:dyDescent="0.15">
      <c r="A7" s="58">
        <v>1</v>
      </c>
      <c r="B7" s="979" t="s">
        <v>451</v>
      </c>
      <c r="C7" s="980"/>
      <c r="D7" s="980"/>
      <c r="E7" s="980"/>
      <c r="F7" s="980"/>
      <c r="G7" s="980"/>
      <c r="H7" s="980"/>
      <c r="I7" s="980"/>
      <c r="J7" s="980"/>
      <c r="K7" s="980"/>
      <c r="L7" s="980"/>
      <c r="M7" s="980"/>
      <c r="N7" s="980"/>
      <c r="O7" s="980"/>
      <c r="P7" s="981"/>
      <c r="Q7" s="982">
        <v>10333</v>
      </c>
      <c r="R7" s="983"/>
      <c r="S7" s="983"/>
      <c r="T7" s="983"/>
      <c r="U7" s="983"/>
      <c r="V7" s="983">
        <v>10165</v>
      </c>
      <c r="W7" s="983"/>
      <c r="X7" s="983"/>
      <c r="Y7" s="983"/>
      <c r="Z7" s="983"/>
      <c r="AA7" s="983">
        <v>168</v>
      </c>
      <c r="AB7" s="983"/>
      <c r="AC7" s="983"/>
      <c r="AD7" s="983"/>
      <c r="AE7" s="1027"/>
      <c r="AF7" s="1028">
        <v>153</v>
      </c>
      <c r="AG7" s="1029"/>
      <c r="AH7" s="1029"/>
      <c r="AI7" s="1029"/>
      <c r="AJ7" s="1030"/>
      <c r="AK7" s="1031">
        <v>385</v>
      </c>
      <c r="AL7" s="983"/>
      <c r="AM7" s="983"/>
      <c r="AN7" s="983"/>
      <c r="AO7" s="983"/>
      <c r="AP7" s="983">
        <v>10221</v>
      </c>
      <c r="AQ7" s="983"/>
      <c r="AR7" s="983"/>
      <c r="AS7" s="983"/>
      <c r="AT7" s="983"/>
      <c r="AU7" s="984" t="s">
        <v>491</v>
      </c>
      <c r="AV7" s="984"/>
      <c r="AW7" s="984"/>
      <c r="AX7" s="984"/>
      <c r="AY7" s="985"/>
      <c r="AZ7" s="63"/>
      <c r="BA7" s="63"/>
      <c r="BB7" s="63"/>
      <c r="BC7" s="63"/>
      <c r="BD7" s="63"/>
      <c r="BE7" s="81"/>
      <c r="BF7" s="81"/>
      <c r="BG7" s="81"/>
      <c r="BH7" s="81"/>
      <c r="BI7" s="81"/>
      <c r="BJ7" s="81"/>
      <c r="BK7" s="81"/>
      <c r="BL7" s="81"/>
      <c r="BM7" s="81"/>
      <c r="BN7" s="81"/>
      <c r="BO7" s="81"/>
      <c r="BP7" s="81"/>
      <c r="BQ7" s="58">
        <v>1</v>
      </c>
      <c r="BR7" s="86"/>
      <c r="BS7" s="979" t="s">
        <v>532</v>
      </c>
      <c r="BT7" s="980"/>
      <c r="BU7" s="980"/>
      <c r="BV7" s="980"/>
      <c r="BW7" s="980"/>
      <c r="BX7" s="980"/>
      <c r="BY7" s="980"/>
      <c r="BZ7" s="980"/>
      <c r="CA7" s="980"/>
      <c r="CB7" s="980"/>
      <c r="CC7" s="980"/>
      <c r="CD7" s="980"/>
      <c r="CE7" s="980"/>
      <c r="CF7" s="980"/>
      <c r="CG7" s="981"/>
      <c r="CH7" s="1032">
        <v>0</v>
      </c>
      <c r="CI7" s="1033"/>
      <c r="CJ7" s="1033"/>
      <c r="CK7" s="1033"/>
      <c r="CL7" s="1034"/>
      <c r="CM7" s="1032">
        <v>194</v>
      </c>
      <c r="CN7" s="1033"/>
      <c r="CO7" s="1033"/>
      <c r="CP7" s="1033"/>
      <c r="CQ7" s="1034"/>
      <c r="CR7" s="1032">
        <v>2</v>
      </c>
      <c r="CS7" s="1033"/>
      <c r="CT7" s="1033"/>
      <c r="CU7" s="1033"/>
      <c r="CV7" s="1034"/>
      <c r="CW7" s="1032" t="s">
        <v>205</v>
      </c>
      <c r="CX7" s="1033"/>
      <c r="CY7" s="1033"/>
      <c r="CZ7" s="1033"/>
      <c r="DA7" s="1034"/>
      <c r="DB7" s="1032" t="s">
        <v>205</v>
      </c>
      <c r="DC7" s="1033"/>
      <c r="DD7" s="1033"/>
      <c r="DE7" s="1033"/>
      <c r="DF7" s="1034"/>
      <c r="DG7" s="1032" t="s">
        <v>205</v>
      </c>
      <c r="DH7" s="1033"/>
      <c r="DI7" s="1033"/>
      <c r="DJ7" s="1033"/>
      <c r="DK7" s="1034"/>
      <c r="DL7" s="1032">
        <v>45</v>
      </c>
      <c r="DM7" s="1033"/>
      <c r="DN7" s="1033"/>
      <c r="DO7" s="1033"/>
      <c r="DP7" s="1034"/>
      <c r="DQ7" s="1032" t="s">
        <v>205</v>
      </c>
      <c r="DR7" s="1033"/>
      <c r="DS7" s="1033"/>
      <c r="DT7" s="1033"/>
      <c r="DU7" s="1034"/>
      <c r="DV7" s="979"/>
      <c r="DW7" s="980"/>
      <c r="DX7" s="980"/>
      <c r="DY7" s="980"/>
      <c r="DZ7" s="1035"/>
      <c r="EA7" s="81"/>
    </row>
    <row r="8" spans="1:131" s="53" customFormat="1" ht="26.25" customHeight="1" x14ac:dyDescent="0.15">
      <c r="A8" s="59">
        <v>2</v>
      </c>
      <c r="B8" s="968"/>
      <c r="C8" s="969"/>
      <c r="D8" s="969"/>
      <c r="E8" s="969"/>
      <c r="F8" s="969"/>
      <c r="G8" s="969"/>
      <c r="H8" s="969"/>
      <c r="I8" s="969"/>
      <c r="J8" s="969"/>
      <c r="K8" s="969"/>
      <c r="L8" s="969"/>
      <c r="M8" s="969"/>
      <c r="N8" s="969"/>
      <c r="O8" s="969"/>
      <c r="P8" s="970"/>
      <c r="Q8" s="971"/>
      <c r="R8" s="972"/>
      <c r="S8" s="972"/>
      <c r="T8" s="972"/>
      <c r="U8" s="972"/>
      <c r="V8" s="972"/>
      <c r="W8" s="972"/>
      <c r="X8" s="972"/>
      <c r="Y8" s="972"/>
      <c r="Z8" s="972"/>
      <c r="AA8" s="972"/>
      <c r="AB8" s="972"/>
      <c r="AC8" s="972"/>
      <c r="AD8" s="972"/>
      <c r="AE8" s="978"/>
      <c r="AF8" s="998"/>
      <c r="AG8" s="976"/>
      <c r="AH8" s="976"/>
      <c r="AI8" s="976"/>
      <c r="AJ8" s="999"/>
      <c r="AK8" s="977"/>
      <c r="AL8" s="972"/>
      <c r="AM8" s="972"/>
      <c r="AN8" s="972"/>
      <c r="AO8" s="972"/>
      <c r="AP8" s="972"/>
      <c r="AQ8" s="972"/>
      <c r="AR8" s="972"/>
      <c r="AS8" s="972"/>
      <c r="AT8" s="972"/>
      <c r="AU8" s="973"/>
      <c r="AV8" s="973"/>
      <c r="AW8" s="973"/>
      <c r="AX8" s="973"/>
      <c r="AY8" s="974"/>
      <c r="AZ8" s="63"/>
      <c r="BA8" s="63"/>
      <c r="BB8" s="63"/>
      <c r="BC8" s="63"/>
      <c r="BD8" s="63"/>
      <c r="BE8" s="81"/>
      <c r="BF8" s="81"/>
      <c r="BG8" s="81"/>
      <c r="BH8" s="81"/>
      <c r="BI8" s="81"/>
      <c r="BJ8" s="81"/>
      <c r="BK8" s="81"/>
      <c r="BL8" s="81"/>
      <c r="BM8" s="81"/>
      <c r="BN8" s="81"/>
      <c r="BO8" s="81"/>
      <c r="BP8" s="81"/>
      <c r="BQ8" s="59">
        <v>2</v>
      </c>
      <c r="BR8" s="87"/>
      <c r="BS8" s="968"/>
      <c r="BT8" s="969"/>
      <c r="BU8" s="969"/>
      <c r="BV8" s="969"/>
      <c r="BW8" s="969"/>
      <c r="BX8" s="969"/>
      <c r="BY8" s="969"/>
      <c r="BZ8" s="969"/>
      <c r="CA8" s="969"/>
      <c r="CB8" s="969"/>
      <c r="CC8" s="969"/>
      <c r="CD8" s="969"/>
      <c r="CE8" s="969"/>
      <c r="CF8" s="969"/>
      <c r="CG8" s="970"/>
      <c r="CH8" s="975"/>
      <c r="CI8" s="976"/>
      <c r="CJ8" s="976"/>
      <c r="CK8" s="976"/>
      <c r="CL8" s="986"/>
      <c r="CM8" s="975"/>
      <c r="CN8" s="976"/>
      <c r="CO8" s="976"/>
      <c r="CP8" s="976"/>
      <c r="CQ8" s="986"/>
      <c r="CR8" s="975"/>
      <c r="CS8" s="976"/>
      <c r="CT8" s="976"/>
      <c r="CU8" s="976"/>
      <c r="CV8" s="986"/>
      <c r="CW8" s="975"/>
      <c r="CX8" s="976"/>
      <c r="CY8" s="976"/>
      <c r="CZ8" s="976"/>
      <c r="DA8" s="986"/>
      <c r="DB8" s="975"/>
      <c r="DC8" s="976"/>
      <c r="DD8" s="976"/>
      <c r="DE8" s="976"/>
      <c r="DF8" s="986"/>
      <c r="DG8" s="975"/>
      <c r="DH8" s="976"/>
      <c r="DI8" s="976"/>
      <c r="DJ8" s="976"/>
      <c r="DK8" s="986"/>
      <c r="DL8" s="975"/>
      <c r="DM8" s="976"/>
      <c r="DN8" s="976"/>
      <c r="DO8" s="976"/>
      <c r="DP8" s="986"/>
      <c r="DQ8" s="975"/>
      <c r="DR8" s="976"/>
      <c r="DS8" s="976"/>
      <c r="DT8" s="976"/>
      <c r="DU8" s="986"/>
      <c r="DV8" s="968"/>
      <c r="DW8" s="969"/>
      <c r="DX8" s="969"/>
      <c r="DY8" s="969"/>
      <c r="DZ8" s="987"/>
      <c r="EA8" s="81"/>
    </row>
    <row r="9" spans="1:131" s="53" customFormat="1" ht="26.25" customHeight="1" x14ac:dyDescent="0.15">
      <c r="A9" s="59">
        <v>3</v>
      </c>
      <c r="B9" s="968"/>
      <c r="C9" s="969"/>
      <c r="D9" s="969"/>
      <c r="E9" s="969"/>
      <c r="F9" s="969"/>
      <c r="G9" s="969"/>
      <c r="H9" s="969"/>
      <c r="I9" s="969"/>
      <c r="J9" s="969"/>
      <c r="K9" s="969"/>
      <c r="L9" s="969"/>
      <c r="M9" s="969"/>
      <c r="N9" s="969"/>
      <c r="O9" s="969"/>
      <c r="P9" s="970"/>
      <c r="Q9" s="971"/>
      <c r="R9" s="972"/>
      <c r="S9" s="972"/>
      <c r="T9" s="972"/>
      <c r="U9" s="972"/>
      <c r="V9" s="972"/>
      <c r="W9" s="972"/>
      <c r="X9" s="972"/>
      <c r="Y9" s="972"/>
      <c r="Z9" s="972"/>
      <c r="AA9" s="972"/>
      <c r="AB9" s="972"/>
      <c r="AC9" s="972"/>
      <c r="AD9" s="972"/>
      <c r="AE9" s="978"/>
      <c r="AF9" s="998"/>
      <c r="AG9" s="976"/>
      <c r="AH9" s="976"/>
      <c r="AI9" s="976"/>
      <c r="AJ9" s="999"/>
      <c r="AK9" s="977"/>
      <c r="AL9" s="972"/>
      <c r="AM9" s="972"/>
      <c r="AN9" s="972"/>
      <c r="AO9" s="972"/>
      <c r="AP9" s="972"/>
      <c r="AQ9" s="972"/>
      <c r="AR9" s="972"/>
      <c r="AS9" s="972"/>
      <c r="AT9" s="972"/>
      <c r="AU9" s="973"/>
      <c r="AV9" s="973"/>
      <c r="AW9" s="973"/>
      <c r="AX9" s="973"/>
      <c r="AY9" s="974"/>
      <c r="AZ9" s="63"/>
      <c r="BA9" s="63"/>
      <c r="BB9" s="63"/>
      <c r="BC9" s="63"/>
      <c r="BD9" s="63"/>
      <c r="BE9" s="81"/>
      <c r="BF9" s="81"/>
      <c r="BG9" s="81"/>
      <c r="BH9" s="81"/>
      <c r="BI9" s="81"/>
      <c r="BJ9" s="81"/>
      <c r="BK9" s="81"/>
      <c r="BL9" s="81"/>
      <c r="BM9" s="81"/>
      <c r="BN9" s="81"/>
      <c r="BO9" s="81"/>
      <c r="BP9" s="81"/>
      <c r="BQ9" s="59">
        <v>3</v>
      </c>
      <c r="BR9" s="87"/>
      <c r="BS9" s="968"/>
      <c r="BT9" s="969"/>
      <c r="BU9" s="969"/>
      <c r="BV9" s="969"/>
      <c r="BW9" s="969"/>
      <c r="BX9" s="969"/>
      <c r="BY9" s="969"/>
      <c r="BZ9" s="969"/>
      <c r="CA9" s="969"/>
      <c r="CB9" s="969"/>
      <c r="CC9" s="969"/>
      <c r="CD9" s="969"/>
      <c r="CE9" s="969"/>
      <c r="CF9" s="969"/>
      <c r="CG9" s="970"/>
      <c r="CH9" s="975"/>
      <c r="CI9" s="976"/>
      <c r="CJ9" s="976"/>
      <c r="CK9" s="976"/>
      <c r="CL9" s="986"/>
      <c r="CM9" s="975"/>
      <c r="CN9" s="976"/>
      <c r="CO9" s="976"/>
      <c r="CP9" s="976"/>
      <c r="CQ9" s="986"/>
      <c r="CR9" s="975"/>
      <c r="CS9" s="976"/>
      <c r="CT9" s="976"/>
      <c r="CU9" s="976"/>
      <c r="CV9" s="986"/>
      <c r="CW9" s="975"/>
      <c r="CX9" s="976"/>
      <c r="CY9" s="976"/>
      <c r="CZ9" s="976"/>
      <c r="DA9" s="986"/>
      <c r="DB9" s="975"/>
      <c r="DC9" s="976"/>
      <c r="DD9" s="976"/>
      <c r="DE9" s="976"/>
      <c r="DF9" s="986"/>
      <c r="DG9" s="975"/>
      <c r="DH9" s="976"/>
      <c r="DI9" s="976"/>
      <c r="DJ9" s="976"/>
      <c r="DK9" s="986"/>
      <c r="DL9" s="975"/>
      <c r="DM9" s="976"/>
      <c r="DN9" s="976"/>
      <c r="DO9" s="976"/>
      <c r="DP9" s="986"/>
      <c r="DQ9" s="975"/>
      <c r="DR9" s="976"/>
      <c r="DS9" s="976"/>
      <c r="DT9" s="976"/>
      <c r="DU9" s="986"/>
      <c r="DV9" s="968"/>
      <c r="DW9" s="969"/>
      <c r="DX9" s="969"/>
      <c r="DY9" s="969"/>
      <c r="DZ9" s="987"/>
      <c r="EA9" s="81"/>
    </row>
    <row r="10" spans="1:131" s="53" customFormat="1" ht="26.25" customHeight="1" x14ac:dyDescent="0.15">
      <c r="A10" s="59">
        <v>4</v>
      </c>
      <c r="B10" s="968"/>
      <c r="C10" s="969"/>
      <c r="D10" s="969"/>
      <c r="E10" s="969"/>
      <c r="F10" s="969"/>
      <c r="G10" s="969"/>
      <c r="H10" s="969"/>
      <c r="I10" s="969"/>
      <c r="J10" s="969"/>
      <c r="K10" s="969"/>
      <c r="L10" s="969"/>
      <c r="M10" s="969"/>
      <c r="N10" s="969"/>
      <c r="O10" s="969"/>
      <c r="P10" s="970"/>
      <c r="Q10" s="971"/>
      <c r="R10" s="972"/>
      <c r="S10" s="972"/>
      <c r="T10" s="972"/>
      <c r="U10" s="972"/>
      <c r="V10" s="972"/>
      <c r="W10" s="972"/>
      <c r="X10" s="972"/>
      <c r="Y10" s="972"/>
      <c r="Z10" s="972"/>
      <c r="AA10" s="972"/>
      <c r="AB10" s="972"/>
      <c r="AC10" s="972"/>
      <c r="AD10" s="972"/>
      <c r="AE10" s="978"/>
      <c r="AF10" s="998"/>
      <c r="AG10" s="976"/>
      <c r="AH10" s="976"/>
      <c r="AI10" s="976"/>
      <c r="AJ10" s="999"/>
      <c r="AK10" s="977"/>
      <c r="AL10" s="972"/>
      <c r="AM10" s="972"/>
      <c r="AN10" s="972"/>
      <c r="AO10" s="972"/>
      <c r="AP10" s="972"/>
      <c r="AQ10" s="972"/>
      <c r="AR10" s="972"/>
      <c r="AS10" s="972"/>
      <c r="AT10" s="972"/>
      <c r="AU10" s="973"/>
      <c r="AV10" s="973"/>
      <c r="AW10" s="973"/>
      <c r="AX10" s="973"/>
      <c r="AY10" s="974"/>
      <c r="AZ10" s="63"/>
      <c r="BA10" s="63"/>
      <c r="BB10" s="63"/>
      <c r="BC10" s="63"/>
      <c r="BD10" s="63"/>
      <c r="BE10" s="81"/>
      <c r="BF10" s="81"/>
      <c r="BG10" s="81"/>
      <c r="BH10" s="81"/>
      <c r="BI10" s="81"/>
      <c r="BJ10" s="81"/>
      <c r="BK10" s="81"/>
      <c r="BL10" s="81"/>
      <c r="BM10" s="81"/>
      <c r="BN10" s="81"/>
      <c r="BO10" s="81"/>
      <c r="BP10" s="81"/>
      <c r="BQ10" s="59">
        <v>4</v>
      </c>
      <c r="BR10" s="87"/>
      <c r="BS10" s="968"/>
      <c r="BT10" s="969"/>
      <c r="BU10" s="969"/>
      <c r="BV10" s="969"/>
      <c r="BW10" s="969"/>
      <c r="BX10" s="969"/>
      <c r="BY10" s="969"/>
      <c r="BZ10" s="969"/>
      <c r="CA10" s="969"/>
      <c r="CB10" s="969"/>
      <c r="CC10" s="969"/>
      <c r="CD10" s="969"/>
      <c r="CE10" s="969"/>
      <c r="CF10" s="969"/>
      <c r="CG10" s="970"/>
      <c r="CH10" s="975"/>
      <c r="CI10" s="976"/>
      <c r="CJ10" s="976"/>
      <c r="CK10" s="976"/>
      <c r="CL10" s="986"/>
      <c r="CM10" s="975"/>
      <c r="CN10" s="976"/>
      <c r="CO10" s="976"/>
      <c r="CP10" s="976"/>
      <c r="CQ10" s="986"/>
      <c r="CR10" s="975"/>
      <c r="CS10" s="976"/>
      <c r="CT10" s="976"/>
      <c r="CU10" s="976"/>
      <c r="CV10" s="986"/>
      <c r="CW10" s="975"/>
      <c r="CX10" s="976"/>
      <c r="CY10" s="976"/>
      <c r="CZ10" s="976"/>
      <c r="DA10" s="986"/>
      <c r="DB10" s="975"/>
      <c r="DC10" s="976"/>
      <c r="DD10" s="976"/>
      <c r="DE10" s="976"/>
      <c r="DF10" s="986"/>
      <c r="DG10" s="975"/>
      <c r="DH10" s="976"/>
      <c r="DI10" s="976"/>
      <c r="DJ10" s="976"/>
      <c r="DK10" s="986"/>
      <c r="DL10" s="975"/>
      <c r="DM10" s="976"/>
      <c r="DN10" s="976"/>
      <c r="DO10" s="976"/>
      <c r="DP10" s="986"/>
      <c r="DQ10" s="975"/>
      <c r="DR10" s="976"/>
      <c r="DS10" s="976"/>
      <c r="DT10" s="976"/>
      <c r="DU10" s="986"/>
      <c r="DV10" s="968"/>
      <c r="DW10" s="969"/>
      <c r="DX10" s="969"/>
      <c r="DY10" s="969"/>
      <c r="DZ10" s="987"/>
      <c r="EA10" s="81"/>
    </row>
    <row r="11" spans="1:131" s="53" customFormat="1" ht="26.25" customHeight="1" x14ac:dyDescent="0.15">
      <c r="A11" s="59">
        <v>5</v>
      </c>
      <c r="B11" s="968"/>
      <c r="C11" s="969"/>
      <c r="D11" s="969"/>
      <c r="E11" s="969"/>
      <c r="F11" s="969"/>
      <c r="G11" s="969"/>
      <c r="H11" s="969"/>
      <c r="I11" s="969"/>
      <c r="J11" s="969"/>
      <c r="K11" s="969"/>
      <c r="L11" s="969"/>
      <c r="M11" s="969"/>
      <c r="N11" s="969"/>
      <c r="O11" s="969"/>
      <c r="P11" s="970"/>
      <c r="Q11" s="971"/>
      <c r="R11" s="972"/>
      <c r="S11" s="972"/>
      <c r="T11" s="972"/>
      <c r="U11" s="972"/>
      <c r="V11" s="972"/>
      <c r="W11" s="972"/>
      <c r="X11" s="972"/>
      <c r="Y11" s="972"/>
      <c r="Z11" s="972"/>
      <c r="AA11" s="972"/>
      <c r="AB11" s="972"/>
      <c r="AC11" s="972"/>
      <c r="AD11" s="972"/>
      <c r="AE11" s="978"/>
      <c r="AF11" s="998"/>
      <c r="AG11" s="976"/>
      <c r="AH11" s="976"/>
      <c r="AI11" s="976"/>
      <c r="AJ11" s="999"/>
      <c r="AK11" s="977"/>
      <c r="AL11" s="972"/>
      <c r="AM11" s="972"/>
      <c r="AN11" s="972"/>
      <c r="AO11" s="972"/>
      <c r="AP11" s="972"/>
      <c r="AQ11" s="972"/>
      <c r="AR11" s="972"/>
      <c r="AS11" s="972"/>
      <c r="AT11" s="972"/>
      <c r="AU11" s="973"/>
      <c r="AV11" s="973"/>
      <c r="AW11" s="973"/>
      <c r="AX11" s="973"/>
      <c r="AY11" s="974"/>
      <c r="AZ11" s="63"/>
      <c r="BA11" s="63"/>
      <c r="BB11" s="63"/>
      <c r="BC11" s="63"/>
      <c r="BD11" s="63"/>
      <c r="BE11" s="81"/>
      <c r="BF11" s="81"/>
      <c r="BG11" s="81"/>
      <c r="BH11" s="81"/>
      <c r="BI11" s="81"/>
      <c r="BJ11" s="81"/>
      <c r="BK11" s="81"/>
      <c r="BL11" s="81"/>
      <c r="BM11" s="81"/>
      <c r="BN11" s="81"/>
      <c r="BO11" s="81"/>
      <c r="BP11" s="81"/>
      <c r="BQ11" s="59">
        <v>5</v>
      </c>
      <c r="BR11" s="87"/>
      <c r="BS11" s="968"/>
      <c r="BT11" s="969"/>
      <c r="BU11" s="969"/>
      <c r="BV11" s="969"/>
      <c r="BW11" s="969"/>
      <c r="BX11" s="969"/>
      <c r="BY11" s="969"/>
      <c r="BZ11" s="969"/>
      <c r="CA11" s="969"/>
      <c r="CB11" s="969"/>
      <c r="CC11" s="969"/>
      <c r="CD11" s="969"/>
      <c r="CE11" s="969"/>
      <c r="CF11" s="969"/>
      <c r="CG11" s="970"/>
      <c r="CH11" s="975"/>
      <c r="CI11" s="976"/>
      <c r="CJ11" s="976"/>
      <c r="CK11" s="976"/>
      <c r="CL11" s="986"/>
      <c r="CM11" s="975"/>
      <c r="CN11" s="976"/>
      <c r="CO11" s="976"/>
      <c r="CP11" s="976"/>
      <c r="CQ11" s="986"/>
      <c r="CR11" s="975"/>
      <c r="CS11" s="976"/>
      <c r="CT11" s="976"/>
      <c r="CU11" s="976"/>
      <c r="CV11" s="986"/>
      <c r="CW11" s="975"/>
      <c r="CX11" s="976"/>
      <c r="CY11" s="976"/>
      <c r="CZ11" s="976"/>
      <c r="DA11" s="986"/>
      <c r="DB11" s="975"/>
      <c r="DC11" s="976"/>
      <c r="DD11" s="976"/>
      <c r="DE11" s="976"/>
      <c r="DF11" s="986"/>
      <c r="DG11" s="975"/>
      <c r="DH11" s="976"/>
      <c r="DI11" s="976"/>
      <c r="DJ11" s="976"/>
      <c r="DK11" s="986"/>
      <c r="DL11" s="975"/>
      <c r="DM11" s="976"/>
      <c r="DN11" s="976"/>
      <c r="DO11" s="976"/>
      <c r="DP11" s="986"/>
      <c r="DQ11" s="975"/>
      <c r="DR11" s="976"/>
      <c r="DS11" s="976"/>
      <c r="DT11" s="976"/>
      <c r="DU11" s="986"/>
      <c r="DV11" s="968"/>
      <c r="DW11" s="969"/>
      <c r="DX11" s="969"/>
      <c r="DY11" s="969"/>
      <c r="DZ11" s="987"/>
      <c r="EA11" s="81"/>
    </row>
    <row r="12" spans="1:131" s="53" customFormat="1" ht="26.25" customHeight="1" x14ac:dyDescent="0.15">
      <c r="A12" s="59">
        <v>6</v>
      </c>
      <c r="B12" s="968"/>
      <c r="C12" s="969"/>
      <c r="D12" s="969"/>
      <c r="E12" s="969"/>
      <c r="F12" s="969"/>
      <c r="G12" s="969"/>
      <c r="H12" s="969"/>
      <c r="I12" s="969"/>
      <c r="J12" s="969"/>
      <c r="K12" s="969"/>
      <c r="L12" s="969"/>
      <c r="M12" s="969"/>
      <c r="N12" s="969"/>
      <c r="O12" s="969"/>
      <c r="P12" s="970"/>
      <c r="Q12" s="971"/>
      <c r="R12" s="972"/>
      <c r="S12" s="972"/>
      <c r="T12" s="972"/>
      <c r="U12" s="972"/>
      <c r="V12" s="972"/>
      <c r="W12" s="972"/>
      <c r="X12" s="972"/>
      <c r="Y12" s="972"/>
      <c r="Z12" s="972"/>
      <c r="AA12" s="972"/>
      <c r="AB12" s="972"/>
      <c r="AC12" s="972"/>
      <c r="AD12" s="972"/>
      <c r="AE12" s="978"/>
      <c r="AF12" s="998"/>
      <c r="AG12" s="976"/>
      <c r="AH12" s="976"/>
      <c r="AI12" s="976"/>
      <c r="AJ12" s="999"/>
      <c r="AK12" s="977"/>
      <c r="AL12" s="972"/>
      <c r="AM12" s="972"/>
      <c r="AN12" s="972"/>
      <c r="AO12" s="972"/>
      <c r="AP12" s="972"/>
      <c r="AQ12" s="972"/>
      <c r="AR12" s="972"/>
      <c r="AS12" s="972"/>
      <c r="AT12" s="972"/>
      <c r="AU12" s="973"/>
      <c r="AV12" s="973"/>
      <c r="AW12" s="973"/>
      <c r="AX12" s="973"/>
      <c r="AY12" s="974"/>
      <c r="AZ12" s="63"/>
      <c r="BA12" s="63"/>
      <c r="BB12" s="63"/>
      <c r="BC12" s="63"/>
      <c r="BD12" s="63"/>
      <c r="BE12" s="81"/>
      <c r="BF12" s="81"/>
      <c r="BG12" s="81"/>
      <c r="BH12" s="81"/>
      <c r="BI12" s="81"/>
      <c r="BJ12" s="81"/>
      <c r="BK12" s="81"/>
      <c r="BL12" s="81"/>
      <c r="BM12" s="81"/>
      <c r="BN12" s="81"/>
      <c r="BO12" s="81"/>
      <c r="BP12" s="81"/>
      <c r="BQ12" s="59">
        <v>6</v>
      </c>
      <c r="BR12" s="87"/>
      <c r="BS12" s="968"/>
      <c r="BT12" s="969"/>
      <c r="BU12" s="969"/>
      <c r="BV12" s="969"/>
      <c r="BW12" s="969"/>
      <c r="BX12" s="969"/>
      <c r="BY12" s="969"/>
      <c r="BZ12" s="969"/>
      <c r="CA12" s="969"/>
      <c r="CB12" s="969"/>
      <c r="CC12" s="969"/>
      <c r="CD12" s="969"/>
      <c r="CE12" s="969"/>
      <c r="CF12" s="969"/>
      <c r="CG12" s="970"/>
      <c r="CH12" s="975"/>
      <c r="CI12" s="976"/>
      <c r="CJ12" s="976"/>
      <c r="CK12" s="976"/>
      <c r="CL12" s="986"/>
      <c r="CM12" s="975"/>
      <c r="CN12" s="976"/>
      <c r="CO12" s="976"/>
      <c r="CP12" s="976"/>
      <c r="CQ12" s="986"/>
      <c r="CR12" s="975"/>
      <c r="CS12" s="976"/>
      <c r="CT12" s="976"/>
      <c r="CU12" s="976"/>
      <c r="CV12" s="986"/>
      <c r="CW12" s="975"/>
      <c r="CX12" s="976"/>
      <c r="CY12" s="976"/>
      <c r="CZ12" s="976"/>
      <c r="DA12" s="986"/>
      <c r="DB12" s="975"/>
      <c r="DC12" s="976"/>
      <c r="DD12" s="976"/>
      <c r="DE12" s="976"/>
      <c r="DF12" s="986"/>
      <c r="DG12" s="975"/>
      <c r="DH12" s="976"/>
      <c r="DI12" s="976"/>
      <c r="DJ12" s="976"/>
      <c r="DK12" s="986"/>
      <c r="DL12" s="975"/>
      <c r="DM12" s="976"/>
      <c r="DN12" s="976"/>
      <c r="DO12" s="976"/>
      <c r="DP12" s="986"/>
      <c r="DQ12" s="975"/>
      <c r="DR12" s="976"/>
      <c r="DS12" s="976"/>
      <c r="DT12" s="976"/>
      <c r="DU12" s="986"/>
      <c r="DV12" s="968"/>
      <c r="DW12" s="969"/>
      <c r="DX12" s="969"/>
      <c r="DY12" s="969"/>
      <c r="DZ12" s="987"/>
      <c r="EA12" s="81"/>
    </row>
    <row r="13" spans="1:131" s="53" customFormat="1" ht="26.25" customHeight="1" x14ac:dyDescent="0.15">
      <c r="A13" s="59">
        <v>7</v>
      </c>
      <c r="B13" s="968"/>
      <c r="C13" s="969"/>
      <c r="D13" s="969"/>
      <c r="E13" s="969"/>
      <c r="F13" s="969"/>
      <c r="G13" s="969"/>
      <c r="H13" s="969"/>
      <c r="I13" s="969"/>
      <c r="J13" s="969"/>
      <c r="K13" s="969"/>
      <c r="L13" s="969"/>
      <c r="M13" s="969"/>
      <c r="N13" s="969"/>
      <c r="O13" s="969"/>
      <c r="P13" s="970"/>
      <c r="Q13" s="971"/>
      <c r="R13" s="972"/>
      <c r="S13" s="972"/>
      <c r="T13" s="972"/>
      <c r="U13" s="972"/>
      <c r="V13" s="972"/>
      <c r="W13" s="972"/>
      <c r="X13" s="972"/>
      <c r="Y13" s="972"/>
      <c r="Z13" s="972"/>
      <c r="AA13" s="972"/>
      <c r="AB13" s="972"/>
      <c r="AC13" s="972"/>
      <c r="AD13" s="972"/>
      <c r="AE13" s="978"/>
      <c r="AF13" s="998"/>
      <c r="AG13" s="976"/>
      <c r="AH13" s="976"/>
      <c r="AI13" s="976"/>
      <c r="AJ13" s="999"/>
      <c r="AK13" s="977"/>
      <c r="AL13" s="972"/>
      <c r="AM13" s="972"/>
      <c r="AN13" s="972"/>
      <c r="AO13" s="972"/>
      <c r="AP13" s="972"/>
      <c r="AQ13" s="972"/>
      <c r="AR13" s="972"/>
      <c r="AS13" s="972"/>
      <c r="AT13" s="972"/>
      <c r="AU13" s="973"/>
      <c r="AV13" s="973"/>
      <c r="AW13" s="973"/>
      <c r="AX13" s="973"/>
      <c r="AY13" s="974"/>
      <c r="AZ13" s="63"/>
      <c r="BA13" s="63"/>
      <c r="BB13" s="63"/>
      <c r="BC13" s="63"/>
      <c r="BD13" s="63"/>
      <c r="BE13" s="81"/>
      <c r="BF13" s="81"/>
      <c r="BG13" s="81"/>
      <c r="BH13" s="81"/>
      <c r="BI13" s="81"/>
      <c r="BJ13" s="81"/>
      <c r="BK13" s="81"/>
      <c r="BL13" s="81"/>
      <c r="BM13" s="81"/>
      <c r="BN13" s="81"/>
      <c r="BO13" s="81"/>
      <c r="BP13" s="81"/>
      <c r="BQ13" s="59">
        <v>7</v>
      </c>
      <c r="BR13" s="87"/>
      <c r="BS13" s="968"/>
      <c r="BT13" s="969"/>
      <c r="BU13" s="969"/>
      <c r="BV13" s="969"/>
      <c r="BW13" s="969"/>
      <c r="BX13" s="969"/>
      <c r="BY13" s="969"/>
      <c r="BZ13" s="969"/>
      <c r="CA13" s="969"/>
      <c r="CB13" s="969"/>
      <c r="CC13" s="969"/>
      <c r="CD13" s="969"/>
      <c r="CE13" s="969"/>
      <c r="CF13" s="969"/>
      <c r="CG13" s="970"/>
      <c r="CH13" s="975"/>
      <c r="CI13" s="976"/>
      <c r="CJ13" s="976"/>
      <c r="CK13" s="976"/>
      <c r="CL13" s="986"/>
      <c r="CM13" s="975"/>
      <c r="CN13" s="976"/>
      <c r="CO13" s="976"/>
      <c r="CP13" s="976"/>
      <c r="CQ13" s="986"/>
      <c r="CR13" s="975"/>
      <c r="CS13" s="976"/>
      <c r="CT13" s="976"/>
      <c r="CU13" s="976"/>
      <c r="CV13" s="986"/>
      <c r="CW13" s="975"/>
      <c r="CX13" s="976"/>
      <c r="CY13" s="976"/>
      <c r="CZ13" s="976"/>
      <c r="DA13" s="986"/>
      <c r="DB13" s="975"/>
      <c r="DC13" s="976"/>
      <c r="DD13" s="976"/>
      <c r="DE13" s="976"/>
      <c r="DF13" s="986"/>
      <c r="DG13" s="975"/>
      <c r="DH13" s="976"/>
      <c r="DI13" s="976"/>
      <c r="DJ13" s="976"/>
      <c r="DK13" s="986"/>
      <c r="DL13" s="975"/>
      <c r="DM13" s="976"/>
      <c r="DN13" s="976"/>
      <c r="DO13" s="976"/>
      <c r="DP13" s="986"/>
      <c r="DQ13" s="975"/>
      <c r="DR13" s="976"/>
      <c r="DS13" s="976"/>
      <c r="DT13" s="976"/>
      <c r="DU13" s="986"/>
      <c r="DV13" s="968"/>
      <c r="DW13" s="969"/>
      <c r="DX13" s="969"/>
      <c r="DY13" s="969"/>
      <c r="DZ13" s="987"/>
      <c r="EA13" s="81"/>
    </row>
    <row r="14" spans="1:131" s="53" customFormat="1" ht="26.25" customHeight="1" x14ac:dyDescent="0.15">
      <c r="A14" s="59">
        <v>8</v>
      </c>
      <c r="B14" s="968"/>
      <c r="C14" s="969"/>
      <c r="D14" s="969"/>
      <c r="E14" s="969"/>
      <c r="F14" s="969"/>
      <c r="G14" s="969"/>
      <c r="H14" s="969"/>
      <c r="I14" s="969"/>
      <c r="J14" s="969"/>
      <c r="K14" s="969"/>
      <c r="L14" s="969"/>
      <c r="M14" s="969"/>
      <c r="N14" s="969"/>
      <c r="O14" s="969"/>
      <c r="P14" s="970"/>
      <c r="Q14" s="971"/>
      <c r="R14" s="972"/>
      <c r="S14" s="972"/>
      <c r="T14" s="972"/>
      <c r="U14" s="972"/>
      <c r="V14" s="972"/>
      <c r="W14" s="972"/>
      <c r="X14" s="972"/>
      <c r="Y14" s="972"/>
      <c r="Z14" s="972"/>
      <c r="AA14" s="972"/>
      <c r="AB14" s="972"/>
      <c r="AC14" s="972"/>
      <c r="AD14" s="972"/>
      <c r="AE14" s="978"/>
      <c r="AF14" s="998"/>
      <c r="AG14" s="976"/>
      <c r="AH14" s="976"/>
      <c r="AI14" s="976"/>
      <c r="AJ14" s="999"/>
      <c r="AK14" s="977"/>
      <c r="AL14" s="972"/>
      <c r="AM14" s="972"/>
      <c r="AN14" s="972"/>
      <c r="AO14" s="972"/>
      <c r="AP14" s="972"/>
      <c r="AQ14" s="972"/>
      <c r="AR14" s="972"/>
      <c r="AS14" s="972"/>
      <c r="AT14" s="972"/>
      <c r="AU14" s="973"/>
      <c r="AV14" s="973"/>
      <c r="AW14" s="973"/>
      <c r="AX14" s="973"/>
      <c r="AY14" s="974"/>
      <c r="AZ14" s="63"/>
      <c r="BA14" s="63"/>
      <c r="BB14" s="63"/>
      <c r="BC14" s="63"/>
      <c r="BD14" s="63"/>
      <c r="BE14" s="81"/>
      <c r="BF14" s="81"/>
      <c r="BG14" s="81"/>
      <c r="BH14" s="81"/>
      <c r="BI14" s="81"/>
      <c r="BJ14" s="81"/>
      <c r="BK14" s="81"/>
      <c r="BL14" s="81"/>
      <c r="BM14" s="81"/>
      <c r="BN14" s="81"/>
      <c r="BO14" s="81"/>
      <c r="BP14" s="81"/>
      <c r="BQ14" s="59">
        <v>8</v>
      </c>
      <c r="BR14" s="87"/>
      <c r="BS14" s="968"/>
      <c r="BT14" s="969"/>
      <c r="BU14" s="969"/>
      <c r="BV14" s="969"/>
      <c r="BW14" s="969"/>
      <c r="BX14" s="969"/>
      <c r="BY14" s="969"/>
      <c r="BZ14" s="969"/>
      <c r="CA14" s="969"/>
      <c r="CB14" s="969"/>
      <c r="CC14" s="969"/>
      <c r="CD14" s="969"/>
      <c r="CE14" s="969"/>
      <c r="CF14" s="969"/>
      <c r="CG14" s="970"/>
      <c r="CH14" s="975"/>
      <c r="CI14" s="976"/>
      <c r="CJ14" s="976"/>
      <c r="CK14" s="976"/>
      <c r="CL14" s="986"/>
      <c r="CM14" s="975"/>
      <c r="CN14" s="976"/>
      <c r="CO14" s="976"/>
      <c r="CP14" s="976"/>
      <c r="CQ14" s="986"/>
      <c r="CR14" s="975"/>
      <c r="CS14" s="976"/>
      <c r="CT14" s="976"/>
      <c r="CU14" s="976"/>
      <c r="CV14" s="986"/>
      <c r="CW14" s="975"/>
      <c r="CX14" s="976"/>
      <c r="CY14" s="976"/>
      <c r="CZ14" s="976"/>
      <c r="DA14" s="986"/>
      <c r="DB14" s="975"/>
      <c r="DC14" s="976"/>
      <c r="DD14" s="976"/>
      <c r="DE14" s="976"/>
      <c r="DF14" s="986"/>
      <c r="DG14" s="975"/>
      <c r="DH14" s="976"/>
      <c r="DI14" s="976"/>
      <c r="DJ14" s="976"/>
      <c r="DK14" s="986"/>
      <c r="DL14" s="975"/>
      <c r="DM14" s="976"/>
      <c r="DN14" s="976"/>
      <c r="DO14" s="976"/>
      <c r="DP14" s="986"/>
      <c r="DQ14" s="975"/>
      <c r="DR14" s="976"/>
      <c r="DS14" s="976"/>
      <c r="DT14" s="976"/>
      <c r="DU14" s="986"/>
      <c r="DV14" s="968"/>
      <c r="DW14" s="969"/>
      <c r="DX14" s="969"/>
      <c r="DY14" s="969"/>
      <c r="DZ14" s="987"/>
      <c r="EA14" s="81"/>
    </row>
    <row r="15" spans="1:131" s="53" customFormat="1" ht="26.25" customHeight="1" x14ac:dyDescent="0.15">
      <c r="A15" s="59">
        <v>9</v>
      </c>
      <c r="B15" s="968"/>
      <c r="C15" s="969"/>
      <c r="D15" s="969"/>
      <c r="E15" s="969"/>
      <c r="F15" s="969"/>
      <c r="G15" s="969"/>
      <c r="H15" s="969"/>
      <c r="I15" s="969"/>
      <c r="J15" s="969"/>
      <c r="K15" s="969"/>
      <c r="L15" s="969"/>
      <c r="M15" s="969"/>
      <c r="N15" s="969"/>
      <c r="O15" s="969"/>
      <c r="P15" s="970"/>
      <c r="Q15" s="971"/>
      <c r="R15" s="972"/>
      <c r="S15" s="972"/>
      <c r="T15" s="972"/>
      <c r="U15" s="972"/>
      <c r="V15" s="972"/>
      <c r="W15" s="972"/>
      <c r="X15" s="972"/>
      <c r="Y15" s="972"/>
      <c r="Z15" s="972"/>
      <c r="AA15" s="972"/>
      <c r="AB15" s="972"/>
      <c r="AC15" s="972"/>
      <c r="AD15" s="972"/>
      <c r="AE15" s="978"/>
      <c r="AF15" s="998"/>
      <c r="AG15" s="976"/>
      <c r="AH15" s="976"/>
      <c r="AI15" s="976"/>
      <c r="AJ15" s="999"/>
      <c r="AK15" s="977"/>
      <c r="AL15" s="972"/>
      <c r="AM15" s="972"/>
      <c r="AN15" s="972"/>
      <c r="AO15" s="972"/>
      <c r="AP15" s="972"/>
      <c r="AQ15" s="972"/>
      <c r="AR15" s="972"/>
      <c r="AS15" s="972"/>
      <c r="AT15" s="972"/>
      <c r="AU15" s="973"/>
      <c r="AV15" s="973"/>
      <c r="AW15" s="973"/>
      <c r="AX15" s="973"/>
      <c r="AY15" s="974"/>
      <c r="AZ15" s="63"/>
      <c r="BA15" s="63"/>
      <c r="BB15" s="63"/>
      <c r="BC15" s="63"/>
      <c r="BD15" s="63"/>
      <c r="BE15" s="81"/>
      <c r="BF15" s="81"/>
      <c r="BG15" s="81"/>
      <c r="BH15" s="81"/>
      <c r="BI15" s="81"/>
      <c r="BJ15" s="81"/>
      <c r="BK15" s="81"/>
      <c r="BL15" s="81"/>
      <c r="BM15" s="81"/>
      <c r="BN15" s="81"/>
      <c r="BO15" s="81"/>
      <c r="BP15" s="81"/>
      <c r="BQ15" s="59">
        <v>9</v>
      </c>
      <c r="BR15" s="87"/>
      <c r="BS15" s="968"/>
      <c r="BT15" s="969"/>
      <c r="BU15" s="969"/>
      <c r="BV15" s="969"/>
      <c r="BW15" s="969"/>
      <c r="BX15" s="969"/>
      <c r="BY15" s="969"/>
      <c r="BZ15" s="969"/>
      <c r="CA15" s="969"/>
      <c r="CB15" s="969"/>
      <c r="CC15" s="969"/>
      <c r="CD15" s="969"/>
      <c r="CE15" s="969"/>
      <c r="CF15" s="969"/>
      <c r="CG15" s="970"/>
      <c r="CH15" s="975"/>
      <c r="CI15" s="976"/>
      <c r="CJ15" s="976"/>
      <c r="CK15" s="976"/>
      <c r="CL15" s="986"/>
      <c r="CM15" s="975"/>
      <c r="CN15" s="976"/>
      <c r="CO15" s="976"/>
      <c r="CP15" s="976"/>
      <c r="CQ15" s="986"/>
      <c r="CR15" s="975"/>
      <c r="CS15" s="976"/>
      <c r="CT15" s="976"/>
      <c r="CU15" s="976"/>
      <c r="CV15" s="986"/>
      <c r="CW15" s="975"/>
      <c r="CX15" s="976"/>
      <c r="CY15" s="976"/>
      <c r="CZ15" s="976"/>
      <c r="DA15" s="986"/>
      <c r="DB15" s="975"/>
      <c r="DC15" s="976"/>
      <c r="DD15" s="976"/>
      <c r="DE15" s="976"/>
      <c r="DF15" s="986"/>
      <c r="DG15" s="975"/>
      <c r="DH15" s="976"/>
      <c r="DI15" s="976"/>
      <c r="DJ15" s="976"/>
      <c r="DK15" s="986"/>
      <c r="DL15" s="975"/>
      <c r="DM15" s="976"/>
      <c r="DN15" s="976"/>
      <c r="DO15" s="976"/>
      <c r="DP15" s="986"/>
      <c r="DQ15" s="975"/>
      <c r="DR15" s="976"/>
      <c r="DS15" s="976"/>
      <c r="DT15" s="976"/>
      <c r="DU15" s="986"/>
      <c r="DV15" s="968"/>
      <c r="DW15" s="969"/>
      <c r="DX15" s="969"/>
      <c r="DY15" s="969"/>
      <c r="DZ15" s="987"/>
      <c r="EA15" s="81"/>
    </row>
    <row r="16" spans="1:131" s="53" customFormat="1" ht="26.25" customHeight="1" x14ac:dyDescent="0.15">
      <c r="A16" s="59">
        <v>10</v>
      </c>
      <c r="B16" s="968"/>
      <c r="C16" s="969"/>
      <c r="D16" s="969"/>
      <c r="E16" s="969"/>
      <c r="F16" s="969"/>
      <c r="G16" s="969"/>
      <c r="H16" s="969"/>
      <c r="I16" s="969"/>
      <c r="J16" s="969"/>
      <c r="K16" s="969"/>
      <c r="L16" s="969"/>
      <c r="M16" s="969"/>
      <c r="N16" s="969"/>
      <c r="O16" s="969"/>
      <c r="P16" s="970"/>
      <c r="Q16" s="971"/>
      <c r="R16" s="972"/>
      <c r="S16" s="972"/>
      <c r="T16" s="972"/>
      <c r="U16" s="972"/>
      <c r="V16" s="972"/>
      <c r="W16" s="972"/>
      <c r="X16" s="972"/>
      <c r="Y16" s="972"/>
      <c r="Z16" s="972"/>
      <c r="AA16" s="972"/>
      <c r="AB16" s="972"/>
      <c r="AC16" s="972"/>
      <c r="AD16" s="972"/>
      <c r="AE16" s="978"/>
      <c r="AF16" s="998"/>
      <c r="AG16" s="976"/>
      <c r="AH16" s="976"/>
      <c r="AI16" s="976"/>
      <c r="AJ16" s="999"/>
      <c r="AK16" s="977"/>
      <c r="AL16" s="972"/>
      <c r="AM16" s="972"/>
      <c r="AN16" s="972"/>
      <c r="AO16" s="972"/>
      <c r="AP16" s="972"/>
      <c r="AQ16" s="972"/>
      <c r="AR16" s="972"/>
      <c r="AS16" s="972"/>
      <c r="AT16" s="972"/>
      <c r="AU16" s="973"/>
      <c r="AV16" s="973"/>
      <c r="AW16" s="973"/>
      <c r="AX16" s="973"/>
      <c r="AY16" s="974"/>
      <c r="AZ16" s="63"/>
      <c r="BA16" s="63"/>
      <c r="BB16" s="63"/>
      <c r="BC16" s="63"/>
      <c r="BD16" s="63"/>
      <c r="BE16" s="81"/>
      <c r="BF16" s="81"/>
      <c r="BG16" s="81"/>
      <c r="BH16" s="81"/>
      <c r="BI16" s="81"/>
      <c r="BJ16" s="81"/>
      <c r="BK16" s="81"/>
      <c r="BL16" s="81"/>
      <c r="BM16" s="81"/>
      <c r="BN16" s="81"/>
      <c r="BO16" s="81"/>
      <c r="BP16" s="81"/>
      <c r="BQ16" s="59">
        <v>10</v>
      </c>
      <c r="BR16" s="87"/>
      <c r="BS16" s="968"/>
      <c r="BT16" s="969"/>
      <c r="BU16" s="969"/>
      <c r="BV16" s="969"/>
      <c r="BW16" s="969"/>
      <c r="BX16" s="969"/>
      <c r="BY16" s="969"/>
      <c r="BZ16" s="969"/>
      <c r="CA16" s="969"/>
      <c r="CB16" s="969"/>
      <c r="CC16" s="969"/>
      <c r="CD16" s="969"/>
      <c r="CE16" s="969"/>
      <c r="CF16" s="969"/>
      <c r="CG16" s="970"/>
      <c r="CH16" s="975"/>
      <c r="CI16" s="976"/>
      <c r="CJ16" s="976"/>
      <c r="CK16" s="976"/>
      <c r="CL16" s="986"/>
      <c r="CM16" s="975"/>
      <c r="CN16" s="976"/>
      <c r="CO16" s="976"/>
      <c r="CP16" s="976"/>
      <c r="CQ16" s="986"/>
      <c r="CR16" s="975"/>
      <c r="CS16" s="976"/>
      <c r="CT16" s="976"/>
      <c r="CU16" s="976"/>
      <c r="CV16" s="986"/>
      <c r="CW16" s="975"/>
      <c r="CX16" s="976"/>
      <c r="CY16" s="976"/>
      <c r="CZ16" s="976"/>
      <c r="DA16" s="986"/>
      <c r="DB16" s="975"/>
      <c r="DC16" s="976"/>
      <c r="DD16" s="976"/>
      <c r="DE16" s="976"/>
      <c r="DF16" s="986"/>
      <c r="DG16" s="975"/>
      <c r="DH16" s="976"/>
      <c r="DI16" s="976"/>
      <c r="DJ16" s="976"/>
      <c r="DK16" s="986"/>
      <c r="DL16" s="975"/>
      <c r="DM16" s="976"/>
      <c r="DN16" s="976"/>
      <c r="DO16" s="976"/>
      <c r="DP16" s="986"/>
      <c r="DQ16" s="975"/>
      <c r="DR16" s="976"/>
      <c r="DS16" s="976"/>
      <c r="DT16" s="976"/>
      <c r="DU16" s="986"/>
      <c r="DV16" s="968"/>
      <c r="DW16" s="969"/>
      <c r="DX16" s="969"/>
      <c r="DY16" s="969"/>
      <c r="DZ16" s="987"/>
      <c r="EA16" s="81"/>
    </row>
    <row r="17" spans="1:131" s="53" customFormat="1" ht="26.25" customHeight="1" x14ac:dyDescent="0.15">
      <c r="A17" s="59">
        <v>11</v>
      </c>
      <c r="B17" s="968"/>
      <c r="C17" s="969"/>
      <c r="D17" s="969"/>
      <c r="E17" s="969"/>
      <c r="F17" s="969"/>
      <c r="G17" s="969"/>
      <c r="H17" s="969"/>
      <c r="I17" s="969"/>
      <c r="J17" s="969"/>
      <c r="K17" s="969"/>
      <c r="L17" s="969"/>
      <c r="M17" s="969"/>
      <c r="N17" s="969"/>
      <c r="O17" s="969"/>
      <c r="P17" s="970"/>
      <c r="Q17" s="971"/>
      <c r="R17" s="972"/>
      <c r="S17" s="972"/>
      <c r="T17" s="972"/>
      <c r="U17" s="972"/>
      <c r="V17" s="972"/>
      <c r="W17" s="972"/>
      <c r="X17" s="972"/>
      <c r="Y17" s="972"/>
      <c r="Z17" s="972"/>
      <c r="AA17" s="972"/>
      <c r="AB17" s="972"/>
      <c r="AC17" s="972"/>
      <c r="AD17" s="972"/>
      <c r="AE17" s="978"/>
      <c r="AF17" s="998"/>
      <c r="AG17" s="976"/>
      <c r="AH17" s="976"/>
      <c r="AI17" s="976"/>
      <c r="AJ17" s="999"/>
      <c r="AK17" s="977"/>
      <c r="AL17" s="972"/>
      <c r="AM17" s="972"/>
      <c r="AN17" s="972"/>
      <c r="AO17" s="972"/>
      <c r="AP17" s="972"/>
      <c r="AQ17" s="972"/>
      <c r="AR17" s="972"/>
      <c r="AS17" s="972"/>
      <c r="AT17" s="972"/>
      <c r="AU17" s="973"/>
      <c r="AV17" s="973"/>
      <c r="AW17" s="973"/>
      <c r="AX17" s="973"/>
      <c r="AY17" s="974"/>
      <c r="AZ17" s="63"/>
      <c r="BA17" s="63"/>
      <c r="BB17" s="63"/>
      <c r="BC17" s="63"/>
      <c r="BD17" s="63"/>
      <c r="BE17" s="81"/>
      <c r="BF17" s="81"/>
      <c r="BG17" s="81"/>
      <c r="BH17" s="81"/>
      <c r="BI17" s="81"/>
      <c r="BJ17" s="81"/>
      <c r="BK17" s="81"/>
      <c r="BL17" s="81"/>
      <c r="BM17" s="81"/>
      <c r="BN17" s="81"/>
      <c r="BO17" s="81"/>
      <c r="BP17" s="81"/>
      <c r="BQ17" s="59">
        <v>11</v>
      </c>
      <c r="BR17" s="87"/>
      <c r="BS17" s="968"/>
      <c r="BT17" s="969"/>
      <c r="BU17" s="969"/>
      <c r="BV17" s="969"/>
      <c r="BW17" s="969"/>
      <c r="BX17" s="969"/>
      <c r="BY17" s="969"/>
      <c r="BZ17" s="969"/>
      <c r="CA17" s="969"/>
      <c r="CB17" s="969"/>
      <c r="CC17" s="969"/>
      <c r="CD17" s="969"/>
      <c r="CE17" s="969"/>
      <c r="CF17" s="969"/>
      <c r="CG17" s="970"/>
      <c r="CH17" s="975"/>
      <c r="CI17" s="976"/>
      <c r="CJ17" s="976"/>
      <c r="CK17" s="976"/>
      <c r="CL17" s="986"/>
      <c r="CM17" s="975"/>
      <c r="CN17" s="976"/>
      <c r="CO17" s="976"/>
      <c r="CP17" s="976"/>
      <c r="CQ17" s="986"/>
      <c r="CR17" s="975"/>
      <c r="CS17" s="976"/>
      <c r="CT17" s="976"/>
      <c r="CU17" s="976"/>
      <c r="CV17" s="986"/>
      <c r="CW17" s="975"/>
      <c r="CX17" s="976"/>
      <c r="CY17" s="976"/>
      <c r="CZ17" s="976"/>
      <c r="DA17" s="986"/>
      <c r="DB17" s="975"/>
      <c r="DC17" s="976"/>
      <c r="DD17" s="976"/>
      <c r="DE17" s="976"/>
      <c r="DF17" s="986"/>
      <c r="DG17" s="975"/>
      <c r="DH17" s="976"/>
      <c r="DI17" s="976"/>
      <c r="DJ17" s="976"/>
      <c r="DK17" s="986"/>
      <c r="DL17" s="975"/>
      <c r="DM17" s="976"/>
      <c r="DN17" s="976"/>
      <c r="DO17" s="976"/>
      <c r="DP17" s="986"/>
      <c r="DQ17" s="975"/>
      <c r="DR17" s="976"/>
      <c r="DS17" s="976"/>
      <c r="DT17" s="976"/>
      <c r="DU17" s="986"/>
      <c r="DV17" s="968"/>
      <c r="DW17" s="969"/>
      <c r="DX17" s="969"/>
      <c r="DY17" s="969"/>
      <c r="DZ17" s="987"/>
      <c r="EA17" s="81"/>
    </row>
    <row r="18" spans="1:131" s="53" customFormat="1" ht="26.25" customHeight="1" x14ac:dyDescent="0.15">
      <c r="A18" s="59">
        <v>12</v>
      </c>
      <c r="B18" s="968"/>
      <c r="C18" s="969"/>
      <c r="D18" s="969"/>
      <c r="E18" s="969"/>
      <c r="F18" s="969"/>
      <c r="G18" s="969"/>
      <c r="H18" s="969"/>
      <c r="I18" s="969"/>
      <c r="J18" s="969"/>
      <c r="K18" s="969"/>
      <c r="L18" s="969"/>
      <c r="M18" s="969"/>
      <c r="N18" s="969"/>
      <c r="O18" s="969"/>
      <c r="P18" s="970"/>
      <c r="Q18" s="971"/>
      <c r="R18" s="972"/>
      <c r="S18" s="972"/>
      <c r="T18" s="972"/>
      <c r="U18" s="972"/>
      <c r="V18" s="972"/>
      <c r="W18" s="972"/>
      <c r="X18" s="972"/>
      <c r="Y18" s="972"/>
      <c r="Z18" s="972"/>
      <c r="AA18" s="972"/>
      <c r="AB18" s="972"/>
      <c r="AC18" s="972"/>
      <c r="AD18" s="972"/>
      <c r="AE18" s="978"/>
      <c r="AF18" s="998"/>
      <c r="AG18" s="976"/>
      <c r="AH18" s="976"/>
      <c r="AI18" s="976"/>
      <c r="AJ18" s="999"/>
      <c r="AK18" s="977"/>
      <c r="AL18" s="972"/>
      <c r="AM18" s="972"/>
      <c r="AN18" s="972"/>
      <c r="AO18" s="972"/>
      <c r="AP18" s="972"/>
      <c r="AQ18" s="972"/>
      <c r="AR18" s="972"/>
      <c r="AS18" s="972"/>
      <c r="AT18" s="972"/>
      <c r="AU18" s="973"/>
      <c r="AV18" s="973"/>
      <c r="AW18" s="973"/>
      <c r="AX18" s="973"/>
      <c r="AY18" s="974"/>
      <c r="AZ18" s="63"/>
      <c r="BA18" s="63"/>
      <c r="BB18" s="63"/>
      <c r="BC18" s="63"/>
      <c r="BD18" s="63"/>
      <c r="BE18" s="81"/>
      <c r="BF18" s="81"/>
      <c r="BG18" s="81"/>
      <c r="BH18" s="81"/>
      <c r="BI18" s="81"/>
      <c r="BJ18" s="81"/>
      <c r="BK18" s="81"/>
      <c r="BL18" s="81"/>
      <c r="BM18" s="81"/>
      <c r="BN18" s="81"/>
      <c r="BO18" s="81"/>
      <c r="BP18" s="81"/>
      <c r="BQ18" s="59">
        <v>12</v>
      </c>
      <c r="BR18" s="87"/>
      <c r="BS18" s="968"/>
      <c r="BT18" s="969"/>
      <c r="BU18" s="969"/>
      <c r="BV18" s="969"/>
      <c r="BW18" s="969"/>
      <c r="BX18" s="969"/>
      <c r="BY18" s="969"/>
      <c r="BZ18" s="969"/>
      <c r="CA18" s="969"/>
      <c r="CB18" s="969"/>
      <c r="CC18" s="969"/>
      <c r="CD18" s="969"/>
      <c r="CE18" s="969"/>
      <c r="CF18" s="969"/>
      <c r="CG18" s="970"/>
      <c r="CH18" s="975"/>
      <c r="CI18" s="976"/>
      <c r="CJ18" s="976"/>
      <c r="CK18" s="976"/>
      <c r="CL18" s="986"/>
      <c r="CM18" s="975"/>
      <c r="CN18" s="976"/>
      <c r="CO18" s="976"/>
      <c r="CP18" s="976"/>
      <c r="CQ18" s="986"/>
      <c r="CR18" s="975"/>
      <c r="CS18" s="976"/>
      <c r="CT18" s="976"/>
      <c r="CU18" s="976"/>
      <c r="CV18" s="986"/>
      <c r="CW18" s="975"/>
      <c r="CX18" s="976"/>
      <c r="CY18" s="976"/>
      <c r="CZ18" s="976"/>
      <c r="DA18" s="986"/>
      <c r="DB18" s="975"/>
      <c r="DC18" s="976"/>
      <c r="DD18" s="976"/>
      <c r="DE18" s="976"/>
      <c r="DF18" s="986"/>
      <c r="DG18" s="975"/>
      <c r="DH18" s="976"/>
      <c r="DI18" s="976"/>
      <c r="DJ18" s="976"/>
      <c r="DK18" s="986"/>
      <c r="DL18" s="975"/>
      <c r="DM18" s="976"/>
      <c r="DN18" s="976"/>
      <c r="DO18" s="976"/>
      <c r="DP18" s="986"/>
      <c r="DQ18" s="975"/>
      <c r="DR18" s="976"/>
      <c r="DS18" s="976"/>
      <c r="DT18" s="976"/>
      <c r="DU18" s="986"/>
      <c r="DV18" s="968"/>
      <c r="DW18" s="969"/>
      <c r="DX18" s="969"/>
      <c r="DY18" s="969"/>
      <c r="DZ18" s="987"/>
      <c r="EA18" s="81"/>
    </row>
    <row r="19" spans="1:131" s="53" customFormat="1" ht="26.25" customHeight="1" x14ac:dyDescent="0.15">
      <c r="A19" s="59">
        <v>13</v>
      </c>
      <c r="B19" s="968"/>
      <c r="C19" s="969"/>
      <c r="D19" s="969"/>
      <c r="E19" s="969"/>
      <c r="F19" s="969"/>
      <c r="G19" s="969"/>
      <c r="H19" s="969"/>
      <c r="I19" s="969"/>
      <c r="J19" s="969"/>
      <c r="K19" s="969"/>
      <c r="L19" s="969"/>
      <c r="M19" s="969"/>
      <c r="N19" s="969"/>
      <c r="O19" s="969"/>
      <c r="P19" s="970"/>
      <c r="Q19" s="971"/>
      <c r="R19" s="972"/>
      <c r="S19" s="972"/>
      <c r="T19" s="972"/>
      <c r="U19" s="972"/>
      <c r="V19" s="972"/>
      <c r="W19" s="972"/>
      <c r="X19" s="972"/>
      <c r="Y19" s="972"/>
      <c r="Z19" s="972"/>
      <c r="AA19" s="972"/>
      <c r="AB19" s="972"/>
      <c r="AC19" s="972"/>
      <c r="AD19" s="972"/>
      <c r="AE19" s="978"/>
      <c r="AF19" s="998"/>
      <c r="AG19" s="976"/>
      <c r="AH19" s="976"/>
      <c r="AI19" s="976"/>
      <c r="AJ19" s="999"/>
      <c r="AK19" s="977"/>
      <c r="AL19" s="972"/>
      <c r="AM19" s="972"/>
      <c r="AN19" s="972"/>
      <c r="AO19" s="972"/>
      <c r="AP19" s="972"/>
      <c r="AQ19" s="972"/>
      <c r="AR19" s="972"/>
      <c r="AS19" s="972"/>
      <c r="AT19" s="972"/>
      <c r="AU19" s="973"/>
      <c r="AV19" s="973"/>
      <c r="AW19" s="973"/>
      <c r="AX19" s="973"/>
      <c r="AY19" s="974"/>
      <c r="AZ19" s="63"/>
      <c r="BA19" s="63"/>
      <c r="BB19" s="63"/>
      <c r="BC19" s="63"/>
      <c r="BD19" s="63"/>
      <c r="BE19" s="81"/>
      <c r="BF19" s="81"/>
      <c r="BG19" s="81"/>
      <c r="BH19" s="81"/>
      <c r="BI19" s="81"/>
      <c r="BJ19" s="81"/>
      <c r="BK19" s="81"/>
      <c r="BL19" s="81"/>
      <c r="BM19" s="81"/>
      <c r="BN19" s="81"/>
      <c r="BO19" s="81"/>
      <c r="BP19" s="81"/>
      <c r="BQ19" s="59">
        <v>13</v>
      </c>
      <c r="BR19" s="87"/>
      <c r="BS19" s="968"/>
      <c r="BT19" s="969"/>
      <c r="BU19" s="969"/>
      <c r="BV19" s="969"/>
      <c r="BW19" s="969"/>
      <c r="BX19" s="969"/>
      <c r="BY19" s="969"/>
      <c r="BZ19" s="969"/>
      <c r="CA19" s="969"/>
      <c r="CB19" s="969"/>
      <c r="CC19" s="969"/>
      <c r="CD19" s="969"/>
      <c r="CE19" s="969"/>
      <c r="CF19" s="969"/>
      <c r="CG19" s="970"/>
      <c r="CH19" s="975"/>
      <c r="CI19" s="976"/>
      <c r="CJ19" s="976"/>
      <c r="CK19" s="976"/>
      <c r="CL19" s="986"/>
      <c r="CM19" s="975"/>
      <c r="CN19" s="976"/>
      <c r="CO19" s="976"/>
      <c r="CP19" s="976"/>
      <c r="CQ19" s="986"/>
      <c r="CR19" s="975"/>
      <c r="CS19" s="976"/>
      <c r="CT19" s="976"/>
      <c r="CU19" s="976"/>
      <c r="CV19" s="986"/>
      <c r="CW19" s="975"/>
      <c r="CX19" s="976"/>
      <c r="CY19" s="976"/>
      <c r="CZ19" s="976"/>
      <c r="DA19" s="986"/>
      <c r="DB19" s="975"/>
      <c r="DC19" s="976"/>
      <c r="DD19" s="976"/>
      <c r="DE19" s="976"/>
      <c r="DF19" s="986"/>
      <c r="DG19" s="975"/>
      <c r="DH19" s="976"/>
      <c r="DI19" s="976"/>
      <c r="DJ19" s="976"/>
      <c r="DK19" s="986"/>
      <c r="DL19" s="975"/>
      <c r="DM19" s="976"/>
      <c r="DN19" s="976"/>
      <c r="DO19" s="976"/>
      <c r="DP19" s="986"/>
      <c r="DQ19" s="975"/>
      <c r="DR19" s="976"/>
      <c r="DS19" s="976"/>
      <c r="DT19" s="976"/>
      <c r="DU19" s="986"/>
      <c r="DV19" s="968"/>
      <c r="DW19" s="969"/>
      <c r="DX19" s="969"/>
      <c r="DY19" s="969"/>
      <c r="DZ19" s="987"/>
      <c r="EA19" s="81"/>
    </row>
    <row r="20" spans="1:131" s="53" customFormat="1" ht="26.25" customHeight="1" x14ac:dyDescent="0.15">
      <c r="A20" s="59">
        <v>14</v>
      </c>
      <c r="B20" s="968"/>
      <c r="C20" s="969"/>
      <c r="D20" s="969"/>
      <c r="E20" s="969"/>
      <c r="F20" s="969"/>
      <c r="G20" s="969"/>
      <c r="H20" s="969"/>
      <c r="I20" s="969"/>
      <c r="J20" s="969"/>
      <c r="K20" s="969"/>
      <c r="L20" s="969"/>
      <c r="M20" s="969"/>
      <c r="N20" s="969"/>
      <c r="O20" s="969"/>
      <c r="P20" s="970"/>
      <c r="Q20" s="971"/>
      <c r="R20" s="972"/>
      <c r="S20" s="972"/>
      <c r="T20" s="972"/>
      <c r="U20" s="972"/>
      <c r="V20" s="972"/>
      <c r="W20" s="972"/>
      <c r="X20" s="972"/>
      <c r="Y20" s="972"/>
      <c r="Z20" s="972"/>
      <c r="AA20" s="972"/>
      <c r="AB20" s="972"/>
      <c r="AC20" s="972"/>
      <c r="AD20" s="972"/>
      <c r="AE20" s="978"/>
      <c r="AF20" s="998"/>
      <c r="AG20" s="976"/>
      <c r="AH20" s="976"/>
      <c r="AI20" s="976"/>
      <c r="AJ20" s="999"/>
      <c r="AK20" s="977"/>
      <c r="AL20" s="972"/>
      <c r="AM20" s="972"/>
      <c r="AN20" s="972"/>
      <c r="AO20" s="972"/>
      <c r="AP20" s="972"/>
      <c r="AQ20" s="972"/>
      <c r="AR20" s="972"/>
      <c r="AS20" s="972"/>
      <c r="AT20" s="972"/>
      <c r="AU20" s="973"/>
      <c r="AV20" s="973"/>
      <c r="AW20" s="973"/>
      <c r="AX20" s="973"/>
      <c r="AY20" s="974"/>
      <c r="AZ20" s="63"/>
      <c r="BA20" s="63"/>
      <c r="BB20" s="63"/>
      <c r="BC20" s="63"/>
      <c r="BD20" s="63"/>
      <c r="BE20" s="81"/>
      <c r="BF20" s="81"/>
      <c r="BG20" s="81"/>
      <c r="BH20" s="81"/>
      <c r="BI20" s="81"/>
      <c r="BJ20" s="81"/>
      <c r="BK20" s="81"/>
      <c r="BL20" s="81"/>
      <c r="BM20" s="81"/>
      <c r="BN20" s="81"/>
      <c r="BO20" s="81"/>
      <c r="BP20" s="81"/>
      <c r="BQ20" s="59">
        <v>14</v>
      </c>
      <c r="BR20" s="87"/>
      <c r="BS20" s="968"/>
      <c r="BT20" s="969"/>
      <c r="BU20" s="969"/>
      <c r="BV20" s="969"/>
      <c r="BW20" s="969"/>
      <c r="BX20" s="969"/>
      <c r="BY20" s="969"/>
      <c r="BZ20" s="969"/>
      <c r="CA20" s="969"/>
      <c r="CB20" s="969"/>
      <c r="CC20" s="969"/>
      <c r="CD20" s="969"/>
      <c r="CE20" s="969"/>
      <c r="CF20" s="969"/>
      <c r="CG20" s="970"/>
      <c r="CH20" s="975"/>
      <c r="CI20" s="976"/>
      <c r="CJ20" s="976"/>
      <c r="CK20" s="976"/>
      <c r="CL20" s="986"/>
      <c r="CM20" s="975"/>
      <c r="CN20" s="976"/>
      <c r="CO20" s="976"/>
      <c r="CP20" s="976"/>
      <c r="CQ20" s="986"/>
      <c r="CR20" s="975"/>
      <c r="CS20" s="976"/>
      <c r="CT20" s="976"/>
      <c r="CU20" s="976"/>
      <c r="CV20" s="986"/>
      <c r="CW20" s="975"/>
      <c r="CX20" s="976"/>
      <c r="CY20" s="976"/>
      <c r="CZ20" s="976"/>
      <c r="DA20" s="986"/>
      <c r="DB20" s="975"/>
      <c r="DC20" s="976"/>
      <c r="DD20" s="976"/>
      <c r="DE20" s="976"/>
      <c r="DF20" s="986"/>
      <c r="DG20" s="975"/>
      <c r="DH20" s="976"/>
      <c r="DI20" s="976"/>
      <c r="DJ20" s="976"/>
      <c r="DK20" s="986"/>
      <c r="DL20" s="975"/>
      <c r="DM20" s="976"/>
      <c r="DN20" s="976"/>
      <c r="DO20" s="976"/>
      <c r="DP20" s="986"/>
      <c r="DQ20" s="975"/>
      <c r="DR20" s="976"/>
      <c r="DS20" s="976"/>
      <c r="DT20" s="976"/>
      <c r="DU20" s="986"/>
      <c r="DV20" s="968"/>
      <c r="DW20" s="969"/>
      <c r="DX20" s="969"/>
      <c r="DY20" s="969"/>
      <c r="DZ20" s="987"/>
      <c r="EA20" s="81"/>
    </row>
    <row r="21" spans="1:131" s="53" customFormat="1" ht="26.25" customHeight="1" x14ac:dyDescent="0.15">
      <c r="A21" s="59">
        <v>15</v>
      </c>
      <c r="B21" s="968"/>
      <c r="C21" s="969"/>
      <c r="D21" s="969"/>
      <c r="E21" s="969"/>
      <c r="F21" s="969"/>
      <c r="G21" s="969"/>
      <c r="H21" s="969"/>
      <c r="I21" s="969"/>
      <c r="J21" s="969"/>
      <c r="K21" s="969"/>
      <c r="L21" s="969"/>
      <c r="M21" s="969"/>
      <c r="N21" s="969"/>
      <c r="O21" s="969"/>
      <c r="P21" s="970"/>
      <c r="Q21" s="971"/>
      <c r="R21" s="972"/>
      <c r="S21" s="972"/>
      <c r="T21" s="972"/>
      <c r="U21" s="972"/>
      <c r="V21" s="972"/>
      <c r="W21" s="972"/>
      <c r="X21" s="972"/>
      <c r="Y21" s="972"/>
      <c r="Z21" s="972"/>
      <c r="AA21" s="972"/>
      <c r="AB21" s="972"/>
      <c r="AC21" s="972"/>
      <c r="AD21" s="972"/>
      <c r="AE21" s="978"/>
      <c r="AF21" s="998"/>
      <c r="AG21" s="976"/>
      <c r="AH21" s="976"/>
      <c r="AI21" s="976"/>
      <c r="AJ21" s="999"/>
      <c r="AK21" s="977"/>
      <c r="AL21" s="972"/>
      <c r="AM21" s="972"/>
      <c r="AN21" s="972"/>
      <c r="AO21" s="972"/>
      <c r="AP21" s="972"/>
      <c r="AQ21" s="972"/>
      <c r="AR21" s="972"/>
      <c r="AS21" s="972"/>
      <c r="AT21" s="972"/>
      <c r="AU21" s="973"/>
      <c r="AV21" s="973"/>
      <c r="AW21" s="973"/>
      <c r="AX21" s="973"/>
      <c r="AY21" s="974"/>
      <c r="AZ21" s="63"/>
      <c r="BA21" s="63"/>
      <c r="BB21" s="63"/>
      <c r="BC21" s="63"/>
      <c r="BD21" s="63"/>
      <c r="BE21" s="81"/>
      <c r="BF21" s="81"/>
      <c r="BG21" s="81"/>
      <c r="BH21" s="81"/>
      <c r="BI21" s="81"/>
      <c r="BJ21" s="81"/>
      <c r="BK21" s="81"/>
      <c r="BL21" s="81"/>
      <c r="BM21" s="81"/>
      <c r="BN21" s="81"/>
      <c r="BO21" s="81"/>
      <c r="BP21" s="81"/>
      <c r="BQ21" s="59">
        <v>15</v>
      </c>
      <c r="BR21" s="87"/>
      <c r="BS21" s="968"/>
      <c r="BT21" s="969"/>
      <c r="BU21" s="969"/>
      <c r="BV21" s="969"/>
      <c r="BW21" s="969"/>
      <c r="BX21" s="969"/>
      <c r="BY21" s="969"/>
      <c r="BZ21" s="969"/>
      <c r="CA21" s="969"/>
      <c r="CB21" s="969"/>
      <c r="CC21" s="969"/>
      <c r="CD21" s="969"/>
      <c r="CE21" s="969"/>
      <c r="CF21" s="969"/>
      <c r="CG21" s="970"/>
      <c r="CH21" s="975"/>
      <c r="CI21" s="976"/>
      <c r="CJ21" s="976"/>
      <c r="CK21" s="976"/>
      <c r="CL21" s="986"/>
      <c r="CM21" s="975"/>
      <c r="CN21" s="976"/>
      <c r="CO21" s="976"/>
      <c r="CP21" s="976"/>
      <c r="CQ21" s="986"/>
      <c r="CR21" s="975"/>
      <c r="CS21" s="976"/>
      <c r="CT21" s="976"/>
      <c r="CU21" s="976"/>
      <c r="CV21" s="986"/>
      <c r="CW21" s="975"/>
      <c r="CX21" s="976"/>
      <c r="CY21" s="976"/>
      <c r="CZ21" s="976"/>
      <c r="DA21" s="986"/>
      <c r="DB21" s="975"/>
      <c r="DC21" s="976"/>
      <c r="DD21" s="976"/>
      <c r="DE21" s="976"/>
      <c r="DF21" s="986"/>
      <c r="DG21" s="975"/>
      <c r="DH21" s="976"/>
      <c r="DI21" s="976"/>
      <c r="DJ21" s="976"/>
      <c r="DK21" s="986"/>
      <c r="DL21" s="975"/>
      <c r="DM21" s="976"/>
      <c r="DN21" s="976"/>
      <c r="DO21" s="976"/>
      <c r="DP21" s="986"/>
      <c r="DQ21" s="975"/>
      <c r="DR21" s="976"/>
      <c r="DS21" s="976"/>
      <c r="DT21" s="976"/>
      <c r="DU21" s="986"/>
      <c r="DV21" s="968"/>
      <c r="DW21" s="969"/>
      <c r="DX21" s="969"/>
      <c r="DY21" s="969"/>
      <c r="DZ21" s="987"/>
      <c r="EA21" s="81"/>
    </row>
    <row r="22" spans="1:131" s="53" customFormat="1" ht="26.25" customHeight="1" x14ac:dyDescent="0.15">
      <c r="A22" s="59">
        <v>16</v>
      </c>
      <c r="B22" s="968"/>
      <c r="C22" s="969"/>
      <c r="D22" s="969"/>
      <c r="E22" s="969"/>
      <c r="F22" s="969"/>
      <c r="G22" s="969"/>
      <c r="H22" s="969"/>
      <c r="I22" s="969"/>
      <c r="J22" s="969"/>
      <c r="K22" s="969"/>
      <c r="L22" s="969"/>
      <c r="M22" s="969"/>
      <c r="N22" s="969"/>
      <c r="O22" s="969"/>
      <c r="P22" s="970"/>
      <c r="Q22" s="1018"/>
      <c r="R22" s="1019"/>
      <c r="S22" s="1019"/>
      <c r="T22" s="1019"/>
      <c r="U22" s="1019"/>
      <c r="V22" s="1019"/>
      <c r="W22" s="1019"/>
      <c r="X22" s="1019"/>
      <c r="Y22" s="1019"/>
      <c r="Z22" s="1019"/>
      <c r="AA22" s="1019"/>
      <c r="AB22" s="1019"/>
      <c r="AC22" s="1019"/>
      <c r="AD22" s="1019"/>
      <c r="AE22" s="1020"/>
      <c r="AF22" s="998"/>
      <c r="AG22" s="976"/>
      <c r="AH22" s="976"/>
      <c r="AI22" s="976"/>
      <c r="AJ22" s="999"/>
      <c r="AK22" s="1021"/>
      <c r="AL22" s="1019"/>
      <c r="AM22" s="1019"/>
      <c r="AN22" s="1019"/>
      <c r="AO22" s="1019"/>
      <c r="AP22" s="1019"/>
      <c r="AQ22" s="1019"/>
      <c r="AR22" s="1019"/>
      <c r="AS22" s="1019"/>
      <c r="AT22" s="1019"/>
      <c r="AU22" s="1022"/>
      <c r="AV22" s="1022"/>
      <c r="AW22" s="1022"/>
      <c r="AX22" s="1022"/>
      <c r="AY22" s="1023"/>
      <c r="AZ22" s="1003" t="s">
        <v>453</v>
      </c>
      <c r="BA22" s="1003"/>
      <c r="BB22" s="1003"/>
      <c r="BC22" s="1003"/>
      <c r="BD22" s="1004"/>
      <c r="BE22" s="81"/>
      <c r="BF22" s="81"/>
      <c r="BG22" s="81"/>
      <c r="BH22" s="81"/>
      <c r="BI22" s="81"/>
      <c r="BJ22" s="81"/>
      <c r="BK22" s="81"/>
      <c r="BL22" s="81"/>
      <c r="BM22" s="81"/>
      <c r="BN22" s="81"/>
      <c r="BO22" s="81"/>
      <c r="BP22" s="81"/>
      <c r="BQ22" s="59">
        <v>16</v>
      </c>
      <c r="BR22" s="87"/>
      <c r="BS22" s="968"/>
      <c r="BT22" s="969"/>
      <c r="BU22" s="969"/>
      <c r="BV22" s="969"/>
      <c r="BW22" s="969"/>
      <c r="BX22" s="969"/>
      <c r="BY22" s="969"/>
      <c r="BZ22" s="969"/>
      <c r="CA22" s="969"/>
      <c r="CB22" s="969"/>
      <c r="CC22" s="969"/>
      <c r="CD22" s="969"/>
      <c r="CE22" s="969"/>
      <c r="CF22" s="969"/>
      <c r="CG22" s="970"/>
      <c r="CH22" s="975"/>
      <c r="CI22" s="976"/>
      <c r="CJ22" s="976"/>
      <c r="CK22" s="976"/>
      <c r="CL22" s="986"/>
      <c r="CM22" s="975"/>
      <c r="CN22" s="976"/>
      <c r="CO22" s="976"/>
      <c r="CP22" s="976"/>
      <c r="CQ22" s="986"/>
      <c r="CR22" s="975"/>
      <c r="CS22" s="976"/>
      <c r="CT22" s="976"/>
      <c r="CU22" s="976"/>
      <c r="CV22" s="986"/>
      <c r="CW22" s="975"/>
      <c r="CX22" s="976"/>
      <c r="CY22" s="976"/>
      <c r="CZ22" s="976"/>
      <c r="DA22" s="986"/>
      <c r="DB22" s="975"/>
      <c r="DC22" s="976"/>
      <c r="DD22" s="976"/>
      <c r="DE22" s="976"/>
      <c r="DF22" s="986"/>
      <c r="DG22" s="975"/>
      <c r="DH22" s="976"/>
      <c r="DI22" s="976"/>
      <c r="DJ22" s="976"/>
      <c r="DK22" s="986"/>
      <c r="DL22" s="975"/>
      <c r="DM22" s="976"/>
      <c r="DN22" s="976"/>
      <c r="DO22" s="976"/>
      <c r="DP22" s="986"/>
      <c r="DQ22" s="975"/>
      <c r="DR22" s="976"/>
      <c r="DS22" s="976"/>
      <c r="DT22" s="976"/>
      <c r="DU22" s="986"/>
      <c r="DV22" s="968"/>
      <c r="DW22" s="969"/>
      <c r="DX22" s="969"/>
      <c r="DY22" s="969"/>
      <c r="DZ22" s="987"/>
      <c r="EA22" s="81"/>
    </row>
    <row r="23" spans="1:131" s="53" customFormat="1" ht="26.25" customHeight="1" x14ac:dyDescent="0.15">
      <c r="A23" s="60" t="s">
        <v>265</v>
      </c>
      <c r="B23" s="946" t="s">
        <v>312</v>
      </c>
      <c r="C23" s="947"/>
      <c r="D23" s="947"/>
      <c r="E23" s="947"/>
      <c r="F23" s="947"/>
      <c r="G23" s="947"/>
      <c r="H23" s="947"/>
      <c r="I23" s="947"/>
      <c r="J23" s="947"/>
      <c r="K23" s="947"/>
      <c r="L23" s="947"/>
      <c r="M23" s="947"/>
      <c r="N23" s="947"/>
      <c r="O23" s="947"/>
      <c r="P23" s="948"/>
      <c r="Q23" s="1016">
        <v>10327</v>
      </c>
      <c r="R23" s="958"/>
      <c r="S23" s="958"/>
      <c r="T23" s="958"/>
      <c r="U23" s="958"/>
      <c r="V23" s="958">
        <v>10158</v>
      </c>
      <c r="W23" s="958"/>
      <c r="X23" s="958"/>
      <c r="Y23" s="958"/>
      <c r="Z23" s="958"/>
      <c r="AA23" s="958">
        <v>168</v>
      </c>
      <c r="AB23" s="958"/>
      <c r="AC23" s="958"/>
      <c r="AD23" s="958"/>
      <c r="AE23" s="1017"/>
      <c r="AF23" s="989">
        <v>153</v>
      </c>
      <c r="AG23" s="958"/>
      <c r="AH23" s="958"/>
      <c r="AI23" s="958"/>
      <c r="AJ23" s="990"/>
      <c r="AK23" s="991"/>
      <c r="AL23" s="957"/>
      <c r="AM23" s="957"/>
      <c r="AN23" s="957"/>
      <c r="AO23" s="957"/>
      <c r="AP23" s="958">
        <v>10221</v>
      </c>
      <c r="AQ23" s="958"/>
      <c r="AR23" s="958"/>
      <c r="AS23" s="958"/>
      <c r="AT23" s="958"/>
      <c r="AU23" s="959"/>
      <c r="AV23" s="959"/>
      <c r="AW23" s="959"/>
      <c r="AX23" s="959"/>
      <c r="AY23" s="960"/>
      <c r="AZ23" s="993" t="s">
        <v>205</v>
      </c>
      <c r="BA23" s="953"/>
      <c r="BB23" s="953"/>
      <c r="BC23" s="953"/>
      <c r="BD23" s="994"/>
      <c r="BE23" s="81"/>
      <c r="BF23" s="81"/>
      <c r="BG23" s="81"/>
      <c r="BH23" s="81"/>
      <c r="BI23" s="81"/>
      <c r="BJ23" s="81"/>
      <c r="BK23" s="81"/>
      <c r="BL23" s="81"/>
      <c r="BM23" s="81"/>
      <c r="BN23" s="81"/>
      <c r="BO23" s="81"/>
      <c r="BP23" s="81"/>
      <c r="BQ23" s="59">
        <v>17</v>
      </c>
      <c r="BR23" s="87"/>
      <c r="BS23" s="968"/>
      <c r="BT23" s="969"/>
      <c r="BU23" s="969"/>
      <c r="BV23" s="969"/>
      <c r="BW23" s="969"/>
      <c r="BX23" s="969"/>
      <c r="BY23" s="969"/>
      <c r="BZ23" s="969"/>
      <c r="CA23" s="969"/>
      <c r="CB23" s="969"/>
      <c r="CC23" s="969"/>
      <c r="CD23" s="969"/>
      <c r="CE23" s="969"/>
      <c r="CF23" s="969"/>
      <c r="CG23" s="970"/>
      <c r="CH23" s="975"/>
      <c r="CI23" s="976"/>
      <c r="CJ23" s="976"/>
      <c r="CK23" s="976"/>
      <c r="CL23" s="986"/>
      <c r="CM23" s="975"/>
      <c r="CN23" s="976"/>
      <c r="CO23" s="976"/>
      <c r="CP23" s="976"/>
      <c r="CQ23" s="986"/>
      <c r="CR23" s="975"/>
      <c r="CS23" s="976"/>
      <c r="CT23" s="976"/>
      <c r="CU23" s="976"/>
      <c r="CV23" s="986"/>
      <c r="CW23" s="975"/>
      <c r="CX23" s="976"/>
      <c r="CY23" s="976"/>
      <c r="CZ23" s="976"/>
      <c r="DA23" s="986"/>
      <c r="DB23" s="975"/>
      <c r="DC23" s="976"/>
      <c r="DD23" s="976"/>
      <c r="DE23" s="976"/>
      <c r="DF23" s="986"/>
      <c r="DG23" s="975"/>
      <c r="DH23" s="976"/>
      <c r="DI23" s="976"/>
      <c r="DJ23" s="976"/>
      <c r="DK23" s="986"/>
      <c r="DL23" s="975"/>
      <c r="DM23" s="976"/>
      <c r="DN23" s="976"/>
      <c r="DO23" s="976"/>
      <c r="DP23" s="986"/>
      <c r="DQ23" s="975"/>
      <c r="DR23" s="976"/>
      <c r="DS23" s="976"/>
      <c r="DT23" s="976"/>
      <c r="DU23" s="986"/>
      <c r="DV23" s="968"/>
      <c r="DW23" s="969"/>
      <c r="DX23" s="969"/>
      <c r="DY23" s="969"/>
      <c r="DZ23" s="987"/>
      <c r="EA23" s="81"/>
    </row>
    <row r="24" spans="1:131" s="53" customFormat="1" ht="26.25" customHeight="1" x14ac:dyDescent="0.15">
      <c r="A24" s="1014" t="s">
        <v>397</v>
      </c>
      <c r="B24" s="1014"/>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4"/>
      <c r="AY24" s="1014"/>
      <c r="AZ24" s="63"/>
      <c r="BA24" s="63"/>
      <c r="BB24" s="63"/>
      <c r="BC24" s="63"/>
      <c r="BD24" s="63"/>
      <c r="BE24" s="81"/>
      <c r="BF24" s="81"/>
      <c r="BG24" s="81"/>
      <c r="BH24" s="81"/>
      <c r="BI24" s="81"/>
      <c r="BJ24" s="81"/>
      <c r="BK24" s="81"/>
      <c r="BL24" s="81"/>
      <c r="BM24" s="81"/>
      <c r="BN24" s="81"/>
      <c r="BO24" s="81"/>
      <c r="BP24" s="81"/>
      <c r="BQ24" s="59">
        <v>18</v>
      </c>
      <c r="BR24" s="87"/>
      <c r="BS24" s="968"/>
      <c r="BT24" s="969"/>
      <c r="BU24" s="969"/>
      <c r="BV24" s="969"/>
      <c r="BW24" s="969"/>
      <c r="BX24" s="969"/>
      <c r="BY24" s="969"/>
      <c r="BZ24" s="969"/>
      <c r="CA24" s="969"/>
      <c r="CB24" s="969"/>
      <c r="CC24" s="969"/>
      <c r="CD24" s="969"/>
      <c r="CE24" s="969"/>
      <c r="CF24" s="969"/>
      <c r="CG24" s="970"/>
      <c r="CH24" s="975"/>
      <c r="CI24" s="976"/>
      <c r="CJ24" s="976"/>
      <c r="CK24" s="976"/>
      <c r="CL24" s="986"/>
      <c r="CM24" s="975"/>
      <c r="CN24" s="976"/>
      <c r="CO24" s="976"/>
      <c r="CP24" s="976"/>
      <c r="CQ24" s="986"/>
      <c r="CR24" s="975"/>
      <c r="CS24" s="976"/>
      <c r="CT24" s="976"/>
      <c r="CU24" s="976"/>
      <c r="CV24" s="986"/>
      <c r="CW24" s="975"/>
      <c r="CX24" s="976"/>
      <c r="CY24" s="976"/>
      <c r="CZ24" s="976"/>
      <c r="DA24" s="986"/>
      <c r="DB24" s="975"/>
      <c r="DC24" s="976"/>
      <c r="DD24" s="976"/>
      <c r="DE24" s="976"/>
      <c r="DF24" s="986"/>
      <c r="DG24" s="975"/>
      <c r="DH24" s="976"/>
      <c r="DI24" s="976"/>
      <c r="DJ24" s="976"/>
      <c r="DK24" s="986"/>
      <c r="DL24" s="975"/>
      <c r="DM24" s="976"/>
      <c r="DN24" s="976"/>
      <c r="DO24" s="976"/>
      <c r="DP24" s="986"/>
      <c r="DQ24" s="975"/>
      <c r="DR24" s="976"/>
      <c r="DS24" s="976"/>
      <c r="DT24" s="976"/>
      <c r="DU24" s="986"/>
      <c r="DV24" s="968"/>
      <c r="DW24" s="969"/>
      <c r="DX24" s="969"/>
      <c r="DY24" s="969"/>
      <c r="DZ24" s="987"/>
      <c r="EA24" s="81"/>
    </row>
    <row r="25" spans="1:131" s="51" customFormat="1" ht="26.25" customHeight="1" x14ac:dyDescent="0.15">
      <c r="A25" s="1015" t="s">
        <v>421</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015"/>
      <c r="BI25" s="1015"/>
      <c r="BJ25" s="63"/>
      <c r="BK25" s="63"/>
      <c r="BL25" s="63"/>
      <c r="BM25" s="63"/>
      <c r="BN25" s="63"/>
      <c r="BO25" s="62"/>
      <c r="BP25" s="62"/>
      <c r="BQ25" s="59">
        <v>19</v>
      </c>
      <c r="BR25" s="87"/>
      <c r="BS25" s="968"/>
      <c r="BT25" s="969"/>
      <c r="BU25" s="969"/>
      <c r="BV25" s="969"/>
      <c r="BW25" s="969"/>
      <c r="BX25" s="969"/>
      <c r="BY25" s="969"/>
      <c r="BZ25" s="969"/>
      <c r="CA25" s="969"/>
      <c r="CB25" s="969"/>
      <c r="CC25" s="969"/>
      <c r="CD25" s="969"/>
      <c r="CE25" s="969"/>
      <c r="CF25" s="969"/>
      <c r="CG25" s="970"/>
      <c r="CH25" s="975"/>
      <c r="CI25" s="976"/>
      <c r="CJ25" s="976"/>
      <c r="CK25" s="976"/>
      <c r="CL25" s="986"/>
      <c r="CM25" s="975"/>
      <c r="CN25" s="976"/>
      <c r="CO25" s="976"/>
      <c r="CP25" s="976"/>
      <c r="CQ25" s="986"/>
      <c r="CR25" s="975"/>
      <c r="CS25" s="976"/>
      <c r="CT25" s="976"/>
      <c r="CU25" s="976"/>
      <c r="CV25" s="986"/>
      <c r="CW25" s="975"/>
      <c r="CX25" s="976"/>
      <c r="CY25" s="976"/>
      <c r="CZ25" s="976"/>
      <c r="DA25" s="986"/>
      <c r="DB25" s="975"/>
      <c r="DC25" s="976"/>
      <c r="DD25" s="976"/>
      <c r="DE25" s="976"/>
      <c r="DF25" s="986"/>
      <c r="DG25" s="975"/>
      <c r="DH25" s="976"/>
      <c r="DI25" s="976"/>
      <c r="DJ25" s="976"/>
      <c r="DK25" s="986"/>
      <c r="DL25" s="975"/>
      <c r="DM25" s="976"/>
      <c r="DN25" s="976"/>
      <c r="DO25" s="976"/>
      <c r="DP25" s="986"/>
      <c r="DQ25" s="975"/>
      <c r="DR25" s="976"/>
      <c r="DS25" s="976"/>
      <c r="DT25" s="976"/>
      <c r="DU25" s="986"/>
      <c r="DV25" s="968"/>
      <c r="DW25" s="969"/>
      <c r="DX25" s="969"/>
      <c r="DY25" s="969"/>
      <c r="DZ25" s="987"/>
      <c r="EA25" s="54"/>
    </row>
    <row r="26" spans="1:131" s="51" customFormat="1" ht="26.25" customHeight="1" x14ac:dyDescent="0.15">
      <c r="A26" s="704" t="s">
        <v>437</v>
      </c>
      <c r="B26" s="705"/>
      <c r="C26" s="705"/>
      <c r="D26" s="705"/>
      <c r="E26" s="705"/>
      <c r="F26" s="705"/>
      <c r="G26" s="705"/>
      <c r="H26" s="705"/>
      <c r="I26" s="705"/>
      <c r="J26" s="705"/>
      <c r="K26" s="705"/>
      <c r="L26" s="705"/>
      <c r="M26" s="705"/>
      <c r="N26" s="705"/>
      <c r="O26" s="705"/>
      <c r="P26" s="706"/>
      <c r="Q26" s="696" t="s">
        <v>455</v>
      </c>
      <c r="R26" s="697"/>
      <c r="S26" s="697"/>
      <c r="T26" s="697"/>
      <c r="U26" s="698"/>
      <c r="V26" s="696" t="s">
        <v>456</v>
      </c>
      <c r="W26" s="697"/>
      <c r="X26" s="697"/>
      <c r="Y26" s="697"/>
      <c r="Z26" s="698"/>
      <c r="AA26" s="696" t="s">
        <v>457</v>
      </c>
      <c r="AB26" s="697"/>
      <c r="AC26" s="697"/>
      <c r="AD26" s="697"/>
      <c r="AE26" s="697"/>
      <c r="AF26" s="782" t="s">
        <v>262</v>
      </c>
      <c r="AG26" s="711"/>
      <c r="AH26" s="711"/>
      <c r="AI26" s="711"/>
      <c r="AJ26" s="783"/>
      <c r="AK26" s="697" t="s">
        <v>399</v>
      </c>
      <c r="AL26" s="697"/>
      <c r="AM26" s="697"/>
      <c r="AN26" s="697"/>
      <c r="AO26" s="698"/>
      <c r="AP26" s="696" t="s">
        <v>366</v>
      </c>
      <c r="AQ26" s="697"/>
      <c r="AR26" s="697"/>
      <c r="AS26" s="697"/>
      <c r="AT26" s="698"/>
      <c r="AU26" s="696" t="s">
        <v>458</v>
      </c>
      <c r="AV26" s="697"/>
      <c r="AW26" s="697"/>
      <c r="AX26" s="697"/>
      <c r="AY26" s="698"/>
      <c r="AZ26" s="696" t="s">
        <v>459</v>
      </c>
      <c r="BA26" s="697"/>
      <c r="BB26" s="697"/>
      <c r="BC26" s="697"/>
      <c r="BD26" s="698"/>
      <c r="BE26" s="696" t="s">
        <v>441</v>
      </c>
      <c r="BF26" s="697"/>
      <c r="BG26" s="697"/>
      <c r="BH26" s="697"/>
      <c r="BI26" s="702"/>
      <c r="BJ26" s="63"/>
      <c r="BK26" s="63"/>
      <c r="BL26" s="63"/>
      <c r="BM26" s="63"/>
      <c r="BN26" s="63"/>
      <c r="BO26" s="62"/>
      <c r="BP26" s="62"/>
      <c r="BQ26" s="59">
        <v>20</v>
      </c>
      <c r="BR26" s="87"/>
      <c r="BS26" s="968"/>
      <c r="BT26" s="969"/>
      <c r="BU26" s="969"/>
      <c r="BV26" s="969"/>
      <c r="BW26" s="969"/>
      <c r="BX26" s="969"/>
      <c r="BY26" s="969"/>
      <c r="BZ26" s="969"/>
      <c r="CA26" s="969"/>
      <c r="CB26" s="969"/>
      <c r="CC26" s="969"/>
      <c r="CD26" s="969"/>
      <c r="CE26" s="969"/>
      <c r="CF26" s="969"/>
      <c r="CG26" s="970"/>
      <c r="CH26" s="975"/>
      <c r="CI26" s="976"/>
      <c r="CJ26" s="976"/>
      <c r="CK26" s="976"/>
      <c r="CL26" s="986"/>
      <c r="CM26" s="975"/>
      <c r="CN26" s="976"/>
      <c r="CO26" s="976"/>
      <c r="CP26" s="976"/>
      <c r="CQ26" s="986"/>
      <c r="CR26" s="975"/>
      <c r="CS26" s="976"/>
      <c r="CT26" s="976"/>
      <c r="CU26" s="976"/>
      <c r="CV26" s="986"/>
      <c r="CW26" s="975"/>
      <c r="CX26" s="976"/>
      <c r="CY26" s="976"/>
      <c r="CZ26" s="976"/>
      <c r="DA26" s="986"/>
      <c r="DB26" s="975"/>
      <c r="DC26" s="976"/>
      <c r="DD26" s="976"/>
      <c r="DE26" s="976"/>
      <c r="DF26" s="986"/>
      <c r="DG26" s="975"/>
      <c r="DH26" s="976"/>
      <c r="DI26" s="976"/>
      <c r="DJ26" s="976"/>
      <c r="DK26" s="986"/>
      <c r="DL26" s="975"/>
      <c r="DM26" s="976"/>
      <c r="DN26" s="976"/>
      <c r="DO26" s="976"/>
      <c r="DP26" s="986"/>
      <c r="DQ26" s="975"/>
      <c r="DR26" s="976"/>
      <c r="DS26" s="976"/>
      <c r="DT26" s="976"/>
      <c r="DU26" s="986"/>
      <c r="DV26" s="968"/>
      <c r="DW26" s="969"/>
      <c r="DX26" s="969"/>
      <c r="DY26" s="969"/>
      <c r="DZ26" s="987"/>
      <c r="EA26" s="54"/>
    </row>
    <row r="27" spans="1:131" s="51" customFormat="1" ht="26.25" customHeight="1" x14ac:dyDescent="0.15">
      <c r="A27" s="707"/>
      <c r="B27" s="708"/>
      <c r="C27" s="708"/>
      <c r="D27" s="708"/>
      <c r="E27" s="708"/>
      <c r="F27" s="708"/>
      <c r="G27" s="708"/>
      <c r="H27" s="708"/>
      <c r="I27" s="708"/>
      <c r="J27" s="708"/>
      <c r="K27" s="708"/>
      <c r="L27" s="708"/>
      <c r="M27" s="708"/>
      <c r="N27" s="708"/>
      <c r="O27" s="708"/>
      <c r="P27" s="709"/>
      <c r="Q27" s="699"/>
      <c r="R27" s="700"/>
      <c r="S27" s="700"/>
      <c r="T27" s="700"/>
      <c r="U27" s="701"/>
      <c r="V27" s="699"/>
      <c r="W27" s="700"/>
      <c r="X27" s="700"/>
      <c r="Y27" s="700"/>
      <c r="Z27" s="701"/>
      <c r="AA27" s="699"/>
      <c r="AB27" s="700"/>
      <c r="AC27" s="700"/>
      <c r="AD27" s="700"/>
      <c r="AE27" s="700"/>
      <c r="AF27" s="784"/>
      <c r="AG27" s="714"/>
      <c r="AH27" s="714"/>
      <c r="AI27" s="714"/>
      <c r="AJ27" s="785"/>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3"/>
      <c r="BJ27" s="63"/>
      <c r="BK27" s="63"/>
      <c r="BL27" s="63"/>
      <c r="BM27" s="63"/>
      <c r="BN27" s="63"/>
      <c r="BO27" s="62"/>
      <c r="BP27" s="62"/>
      <c r="BQ27" s="59">
        <v>21</v>
      </c>
      <c r="BR27" s="87"/>
      <c r="BS27" s="968"/>
      <c r="BT27" s="969"/>
      <c r="BU27" s="969"/>
      <c r="BV27" s="969"/>
      <c r="BW27" s="969"/>
      <c r="BX27" s="969"/>
      <c r="BY27" s="969"/>
      <c r="BZ27" s="969"/>
      <c r="CA27" s="969"/>
      <c r="CB27" s="969"/>
      <c r="CC27" s="969"/>
      <c r="CD27" s="969"/>
      <c r="CE27" s="969"/>
      <c r="CF27" s="969"/>
      <c r="CG27" s="970"/>
      <c r="CH27" s="975"/>
      <c r="CI27" s="976"/>
      <c r="CJ27" s="976"/>
      <c r="CK27" s="976"/>
      <c r="CL27" s="986"/>
      <c r="CM27" s="975"/>
      <c r="CN27" s="976"/>
      <c r="CO27" s="976"/>
      <c r="CP27" s="976"/>
      <c r="CQ27" s="986"/>
      <c r="CR27" s="975"/>
      <c r="CS27" s="976"/>
      <c r="CT27" s="976"/>
      <c r="CU27" s="976"/>
      <c r="CV27" s="986"/>
      <c r="CW27" s="975"/>
      <c r="CX27" s="976"/>
      <c r="CY27" s="976"/>
      <c r="CZ27" s="976"/>
      <c r="DA27" s="986"/>
      <c r="DB27" s="975"/>
      <c r="DC27" s="976"/>
      <c r="DD27" s="976"/>
      <c r="DE27" s="976"/>
      <c r="DF27" s="986"/>
      <c r="DG27" s="975"/>
      <c r="DH27" s="976"/>
      <c r="DI27" s="976"/>
      <c r="DJ27" s="976"/>
      <c r="DK27" s="986"/>
      <c r="DL27" s="975"/>
      <c r="DM27" s="976"/>
      <c r="DN27" s="976"/>
      <c r="DO27" s="976"/>
      <c r="DP27" s="986"/>
      <c r="DQ27" s="975"/>
      <c r="DR27" s="976"/>
      <c r="DS27" s="976"/>
      <c r="DT27" s="976"/>
      <c r="DU27" s="986"/>
      <c r="DV27" s="968"/>
      <c r="DW27" s="969"/>
      <c r="DX27" s="969"/>
      <c r="DY27" s="969"/>
      <c r="DZ27" s="987"/>
      <c r="EA27" s="54"/>
    </row>
    <row r="28" spans="1:131" s="51" customFormat="1" ht="26.25" customHeight="1" x14ac:dyDescent="0.15">
      <c r="A28" s="61">
        <v>1</v>
      </c>
      <c r="B28" s="979" t="s">
        <v>251</v>
      </c>
      <c r="C28" s="980"/>
      <c r="D28" s="980"/>
      <c r="E28" s="980"/>
      <c r="F28" s="980"/>
      <c r="G28" s="980"/>
      <c r="H28" s="980"/>
      <c r="I28" s="980"/>
      <c r="J28" s="980"/>
      <c r="K28" s="980"/>
      <c r="L28" s="980"/>
      <c r="M28" s="980"/>
      <c r="N28" s="980"/>
      <c r="O28" s="980"/>
      <c r="P28" s="981"/>
      <c r="Q28" s="1006">
        <v>3146</v>
      </c>
      <c r="R28" s="1007"/>
      <c r="S28" s="1007"/>
      <c r="T28" s="1007"/>
      <c r="U28" s="1007"/>
      <c r="V28" s="1007">
        <v>3117</v>
      </c>
      <c r="W28" s="1007"/>
      <c r="X28" s="1007"/>
      <c r="Y28" s="1007"/>
      <c r="Z28" s="1007"/>
      <c r="AA28" s="1007">
        <v>29</v>
      </c>
      <c r="AB28" s="1007"/>
      <c r="AC28" s="1007"/>
      <c r="AD28" s="1007"/>
      <c r="AE28" s="1008"/>
      <c r="AF28" s="1009">
        <v>29</v>
      </c>
      <c r="AG28" s="1007"/>
      <c r="AH28" s="1007"/>
      <c r="AI28" s="1007"/>
      <c r="AJ28" s="1010"/>
      <c r="AK28" s="1011">
        <v>349</v>
      </c>
      <c r="AL28" s="1007"/>
      <c r="AM28" s="1007"/>
      <c r="AN28" s="1007"/>
      <c r="AO28" s="1007"/>
      <c r="AP28" s="1007" t="s">
        <v>205</v>
      </c>
      <c r="AQ28" s="1007"/>
      <c r="AR28" s="1007"/>
      <c r="AS28" s="1007"/>
      <c r="AT28" s="1007"/>
      <c r="AU28" s="1007" t="s">
        <v>205</v>
      </c>
      <c r="AV28" s="1007"/>
      <c r="AW28" s="1007"/>
      <c r="AX28" s="1007"/>
      <c r="AY28" s="1007"/>
      <c r="AZ28" s="1007" t="s">
        <v>205</v>
      </c>
      <c r="BA28" s="1007"/>
      <c r="BB28" s="1007"/>
      <c r="BC28" s="1007"/>
      <c r="BD28" s="1007"/>
      <c r="BE28" s="1012"/>
      <c r="BF28" s="1012"/>
      <c r="BG28" s="1012"/>
      <c r="BH28" s="1012"/>
      <c r="BI28" s="1013"/>
      <c r="BJ28" s="63"/>
      <c r="BK28" s="63"/>
      <c r="BL28" s="63"/>
      <c r="BM28" s="63"/>
      <c r="BN28" s="63"/>
      <c r="BO28" s="62"/>
      <c r="BP28" s="62"/>
      <c r="BQ28" s="59">
        <v>22</v>
      </c>
      <c r="BR28" s="87"/>
      <c r="BS28" s="968"/>
      <c r="BT28" s="969"/>
      <c r="BU28" s="969"/>
      <c r="BV28" s="969"/>
      <c r="BW28" s="969"/>
      <c r="BX28" s="969"/>
      <c r="BY28" s="969"/>
      <c r="BZ28" s="969"/>
      <c r="CA28" s="969"/>
      <c r="CB28" s="969"/>
      <c r="CC28" s="969"/>
      <c r="CD28" s="969"/>
      <c r="CE28" s="969"/>
      <c r="CF28" s="969"/>
      <c r="CG28" s="970"/>
      <c r="CH28" s="975"/>
      <c r="CI28" s="976"/>
      <c r="CJ28" s="976"/>
      <c r="CK28" s="976"/>
      <c r="CL28" s="986"/>
      <c r="CM28" s="975"/>
      <c r="CN28" s="976"/>
      <c r="CO28" s="976"/>
      <c r="CP28" s="976"/>
      <c r="CQ28" s="986"/>
      <c r="CR28" s="975"/>
      <c r="CS28" s="976"/>
      <c r="CT28" s="976"/>
      <c r="CU28" s="976"/>
      <c r="CV28" s="986"/>
      <c r="CW28" s="975"/>
      <c r="CX28" s="976"/>
      <c r="CY28" s="976"/>
      <c r="CZ28" s="976"/>
      <c r="DA28" s="986"/>
      <c r="DB28" s="975"/>
      <c r="DC28" s="976"/>
      <c r="DD28" s="976"/>
      <c r="DE28" s="976"/>
      <c r="DF28" s="986"/>
      <c r="DG28" s="975"/>
      <c r="DH28" s="976"/>
      <c r="DI28" s="976"/>
      <c r="DJ28" s="976"/>
      <c r="DK28" s="986"/>
      <c r="DL28" s="975"/>
      <c r="DM28" s="976"/>
      <c r="DN28" s="976"/>
      <c r="DO28" s="976"/>
      <c r="DP28" s="986"/>
      <c r="DQ28" s="975"/>
      <c r="DR28" s="976"/>
      <c r="DS28" s="976"/>
      <c r="DT28" s="976"/>
      <c r="DU28" s="986"/>
      <c r="DV28" s="968"/>
      <c r="DW28" s="969"/>
      <c r="DX28" s="969"/>
      <c r="DY28" s="969"/>
      <c r="DZ28" s="987"/>
      <c r="EA28" s="54"/>
    </row>
    <row r="29" spans="1:131" s="51" customFormat="1" ht="26.25" customHeight="1" x14ac:dyDescent="0.15">
      <c r="A29" s="61">
        <v>2</v>
      </c>
      <c r="B29" s="968" t="s">
        <v>460</v>
      </c>
      <c r="C29" s="969"/>
      <c r="D29" s="969"/>
      <c r="E29" s="969"/>
      <c r="F29" s="969"/>
      <c r="G29" s="969"/>
      <c r="H29" s="969"/>
      <c r="I29" s="969"/>
      <c r="J29" s="969"/>
      <c r="K29" s="969"/>
      <c r="L29" s="969"/>
      <c r="M29" s="969"/>
      <c r="N29" s="969"/>
      <c r="O29" s="969"/>
      <c r="P29" s="970"/>
      <c r="Q29" s="971">
        <v>2663</v>
      </c>
      <c r="R29" s="972"/>
      <c r="S29" s="972"/>
      <c r="T29" s="972"/>
      <c r="U29" s="972"/>
      <c r="V29" s="972">
        <v>2589</v>
      </c>
      <c r="W29" s="972"/>
      <c r="X29" s="972"/>
      <c r="Y29" s="972"/>
      <c r="Z29" s="972"/>
      <c r="AA29" s="972">
        <v>74</v>
      </c>
      <c r="AB29" s="972"/>
      <c r="AC29" s="972"/>
      <c r="AD29" s="972"/>
      <c r="AE29" s="978"/>
      <c r="AF29" s="998">
        <v>74</v>
      </c>
      <c r="AG29" s="976"/>
      <c r="AH29" s="976"/>
      <c r="AI29" s="976"/>
      <c r="AJ29" s="999"/>
      <c r="AK29" s="977">
        <v>414</v>
      </c>
      <c r="AL29" s="972"/>
      <c r="AM29" s="972"/>
      <c r="AN29" s="972"/>
      <c r="AO29" s="972"/>
      <c r="AP29" s="972" t="s">
        <v>205</v>
      </c>
      <c r="AQ29" s="972"/>
      <c r="AR29" s="972"/>
      <c r="AS29" s="972"/>
      <c r="AT29" s="972"/>
      <c r="AU29" s="972" t="s">
        <v>205</v>
      </c>
      <c r="AV29" s="972"/>
      <c r="AW29" s="972"/>
      <c r="AX29" s="972"/>
      <c r="AY29" s="972"/>
      <c r="AZ29" s="1005" t="s">
        <v>205</v>
      </c>
      <c r="BA29" s="1005"/>
      <c r="BB29" s="1005"/>
      <c r="BC29" s="1005"/>
      <c r="BD29" s="1005"/>
      <c r="BE29" s="973"/>
      <c r="BF29" s="973"/>
      <c r="BG29" s="973"/>
      <c r="BH29" s="973"/>
      <c r="BI29" s="974"/>
      <c r="BJ29" s="63"/>
      <c r="BK29" s="63"/>
      <c r="BL29" s="63"/>
      <c r="BM29" s="63"/>
      <c r="BN29" s="63"/>
      <c r="BO29" s="62"/>
      <c r="BP29" s="62"/>
      <c r="BQ29" s="59">
        <v>23</v>
      </c>
      <c r="BR29" s="87"/>
      <c r="BS29" s="968"/>
      <c r="BT29" s="969"/>
      <c r="BU29" s="969"/>
      <c r="BV29" s="969"/>
      <c r="BW29" s="969"/>
      <c r="BX29" s="969"/>
      <c r="BY29" s="969"/>
      <c r="BZ29" s="969"/>
      <c r="CA29" s="969"/>
      <c r="CB29" s="969"/>
      <c r="CC29" s="969"/>
      <c r="CD29" s="969"/>
      <c r="CE29" s="969"/>
      <c r="CF29" s="969"/>
      <c r="CG29" s="970"/>
      <c r="CH29" s="975"/>
      <c r="CI29" s="976"/>
      <c r="CJ29" s="976"/>
      <c r="CK29" s="976"/>
      <c r="CL29" s="986"/>
      <c r="CM29" s="975"/>
      <c r="CN29" s="976"/>
      <c r="CO29" s="976"/>
      <c r="CP29" s="976"/>
      <c r="CQ29" s="986"/>
      <c r="CR29" s="975"/>
      <c r="CS29" s="976"/>
      <c r="CT29" s="976"/>
      <c r="CU29" s="976"/>
      <c r="CV29" s="986"/>
      <c r="CW29" s="975"/>
      <c r="CX29" s="976"/>
      <c r="CY29" s="976"/>
      <c r="CZ29" s="976"/>
      <c r="DA29" s="986"/>
      <c r="DB29" s="975"/>
      <c r="DC29" s="976"/>
      <c r="DD29" s="976"/>
      <c r="DE29" s="976"/>
      <c r="DF29" s="986"/>
      <c r="DG29" s="975"/>
      <c r="DH29" s="976"/>
      <c r="DI29" s="976"/>
      <c r="DJ29" s="976"/>
      <c r="DK29" s="986"/>
      <c r="DL29" s="975"/>
      <c r="DM29" s="976"/>
      <c r="DN29" s="976"/>
      <c r="DO29" s="976"/>
      <c r="DP29" s="986"/>
      <c r="DQ29" s="975"/>
      <c r="DR29" s="976"/>
      <c r="DS29" s="976"/>
      <c r="DT29" s="976"/>
      <c r="DU29" s="986"/>
      <c r="DV29" s="968"/>
      <c r="DW29" s="969"/>
      <c r="DX29" s="969"/>
      <c r="DY29" s="969"/>
      <c r="DZ29" s="987"/>
      <c r="EA29" s="54"/>
    </row>
    <row r="30" spans="1:131" s="51" customFormat="1" ht="26.25" customHeight="1" x14ac:dyDescent="0.15">
      <c r="A30" s="61">
        <v>3</v>
      </c>
      <c r="B30" s="968" t="s">
        <v>199</v>
      </c>
      <c r="C30" s="969"/>
      <c r="D30" s="969"/>
      <c r="E30" s="969"/>
      <c r="F30" s="969"/>
      <c r="G30" s="969"/>
      <c r="H30" s="969"/>
      <c r="I30" s="969"/>
      <c r="J30" s="969"/>
      <c r="K30" s="969"/>
      <c r="L30" s="969"/>
      <c r="M30" s="969"/>
      <c r="N30" s="969"/>
      <c r="O30" s="969"/>
      <c r="P30" s="970"/>
      <c r="Q30" s="971">
        <v>331</v>
      </c>
      <c r="R30" s="972"/>
      <c r="S30" s="972"/>
      <c r="T30" s="972"/>
      <c r="U30" s="972"/>
      <c r="V30" s="972">
        <v>330</v>
      </c>
      <c r="W30" s="972"/>
      <c r="X30" s="972"/>
      <c r="Y30" s="972"/>
      <c r="Z30" s="972"/>
      <c r="AA30" s="972">
        <v>1</v>
      </c>
      <c r="AB30" s="972"/>
      <c r="AC30" s="972"/>
      <c r="AD30" s="972"/>
      <c r="AE30" s="978"/>
      <c r="AF30" s="998">
        <v>1</v>
      </c>
      <c r="AG30" s="976"/>
      <c r="AH30" s="976"/>
      <c r="AI30" s="976"/>
      <c r="AJ30" s="999"/>
      <c r="AK30" s="977">
        <v>82</v>
      </c>
      <c r="AL30" s="972"/>
      <c r="AM30" s="972"/>
      <c r="AN30" s="972"/>
      <c r="AO30" s="972"/>
      <c r="AP30" s="972" t="s">
        <v>205</v>
      </c>
      <c r="AQ30" s="972"/>
      <c r="AR30" s="972"/>
      <c r="AS30" s="972"/>
      <c r="AT30" s="972"/>
      <c r="AU30" s="972" t="s">
        <v>205</v>
      </c>
      <c r="AV30" s="972"/>
      <c r="AW30" s="972"/>
      <c r="AX30" s="972"/>
      <c r="AY30" s="972"/>
      <c r="AZ30" s="1005" t="s">
        <v>205</v>
      </c>
      <c r="BA30" s="1005"/>
      <c r="BB30" s="1005"/>
      <c r="BC30" s="1005"/>
      <c r="BD30" s="1005"/>
      <c r="BE30" s="973"/>
      <c r="BF30" s="973"/>
      <c r="BG30" s="973"/>
      <c r="BH30" s="973"/>
      <c r="BI30" s="974"/>
      <c r="BJ30" s="63"/>
      <c r="BK30" s="63"/>
      <c r="BL30" s="63"/>
      <c r="BM30" s="63"/>
      <c r="BN30" s="63"/>
      <c r="BO30" s="62"/>
      <c r="BP30" s="62"/>
      <c r="BQ30" s="59">
        <v>24</v>
      </c>
      <c r="BR30" s="87"/>
      <c r="BS30" s="968"/>
      <c r="BT30" s="969"/>
      <c r="BU30" s="969"/>
      <c r="BV30" s="969"/>
      <c r="BW30" s="969"/>
      <c r="BX30" s="969"/>
      <c r="BY30" s="969"/>
      <c r="BZ30" s="969"/>
      <c r="CA30" s="969"/>
      <c r="CB30" s="969"/>
      <c r="CC30" s="969"/>
      <c r="CD30" s="969"/>
      <c r="CE30" s="969"/>
      <c r="CF30" s="969"/>
      <c r="CG30" s="970"/>
      <c r="CH30" s="975"/>
      <c r="CI30" s="976"/>
      <c r="CJ30" s="976"/>
      <c r="CK30" s="976"/>
      <c r="CL30" s="986"/>
      <c r="CM30" s="975"/>
      <c r="CN30" s="976"/>
      <c r="CO30" s="976"/>
      <c r="CP30" s="976"/>
      <c r="CQ30" s="986"/>
      <c r="CR30" s="975"/>
      <c r="CS30" s="976"/>
      <c r="CT30" s="976"/>
      <c r="CU30" s="976"/>
      <c r="CV30" s="986"/>
      <c r="CW30" s="975"/>
      <c r="CX30" s="976"/>
      <c r="CY30" s="976"/>
      <c r="CZ30" s="976"/>
      <c r="DA30" s="986"/>
      <c r="DB30" s="975"/>
      <c r="DC30" s="976"/>
      <c r="DD30" s="976"/>
      <c r="DE30" s="976"/>
      <c r="DF30" s="986"/>
      <c r="DG30" s="975"/>
      <c r="DH30" s="976"/>
      <c r="DI30" s="976"/>
      <c r="DJ30" s="976"/>
      <c r="DK30" s="986"/>
      <c r="DL30" s="975"/>
      <c r="DM30" s="976"/>
      <c r="DN30" s="976"/>
      <c r="DO30" s="976"/>
      <c r="DP30" s="986"/>
      <c r="DQ30" s="975"/>
      <c r="DR30" s="976"/>
      <c r="DS30" s="976"/>
      <c r="DT30" s="976"/>
      <c r="DU30" s="986"/>
      <c r="DV30" s="968"/>
      <c r="DW30" s="969"/>
      <c r="DX30" s="969"/>
      <c r="DY30" s="969"/>
      <c r="DZ30" s="987"/>
      <c r="EA30" s="54"/>
    </row>
    <row r="31" spans="1:131" s="51" customFormat="1" ht="26.25" customHeight="1" x14ac:dyDescent="0.15">
      <c r="A31" s="61">
        <v>4</v>
      </c>
      <c r="B31" s="968" t="s">
        <v>462</v>
      </c>
      <c r="C31" s="969"/>
      <c r="D31" s="969"/>
      <c r="E31" s="969"/>
      <c r="F31" s="969"/>
      <c r="G31" s="969"/>
      <c r="H31" s="969"/>
      <c r="I31" s="969"/>
      <c r="J31" s="969"/>
      <c r="K31" s="969"/>
      <c r="L31" s="969"/>
      <c r="M31" s="969"/>
      <c r="N31" s="969"/>
      <c r="O31" s="969"/>
      <c r="P31" s="970"/>
      <c r="Q31" s="971">
        <v>18</v>
      </c>
      <c r="R31" s="972"/>
      <c r="S31" s="972"/>
      <c r="T31" s="972"/>
      <c r="U31" s="972"/>
      <c r="V31" s="972">
        <v>18</v>
      </c>
      <c r="W31" s="972"/>
      <c r="X31" s="972"/>
      <c r="Y31" s="972"/>
      <c r="Z31" s="972"/>
      <c r="AA31" s="972" t="s">
        <v>205</v>
      </c>
      <c r="AB31" s="972"/>
      <c r="AC31" s="972"/>
      <c r="AD31" s="972"/>
      <c r="AE31" s="978"/>
      <c r="AF31" s="998" t="s">
        <v>205</v>
      </c>
      <c r="AG31" s="976"/>
      <c r="AH31" s="976"/>
      <c r="AI31" s="976"/>
      <c r="AJ31" s="999"/>
      <c r="AK31" s="977">
        <v>8</v>
      </c>
      <c r="AL31" s="972"/>
      <c r="AM31" s="972"/>
      <c r="AN31" s="972"/>
      <c r="AO31" s="972"/>
      <c r="AP31" s="972" t="s">
        <v>205</v>
      </c>
      <c r="AQ31" s="972"/>
      <c r="AR31" s="972"/>
      <c r="AS31" s="972"/>
      <c r="AT31" s="972"/>
      <c r="AU31" s="972" t="s">
        <v>205</v>
      </c>
      <c r="AV31" s="972"/>
      <c r="AW31" s="972"/>
      <c r="AX31" s="972"/>
      <c r="AY31" s="972"/>
      <c r="AZ31" s="1005" t="s">
        <v>205</v>
      </c>
      <c r="BA31" s="1005"/>
      <c r="BB31" s="1005"/>
      <c r="BC31" s="1005"/>
      <c r="BD31" s="1005"/>
      <c r="BE31" s="973"/>
      <c r="BF31" s="973"/>
      <c r="BG31" s="973"/>
      <c r="BH31" s="973"/>
      <c r="BI31" s="974"/>
      <c r="BJ31" s="63"/>
      <c r="BK31" s="63"/>
      <c r="BL31" s="63"/>
      <c r="BM31" s="63"/>
      <c r="BN31" s="63"/>
      <c r="BO31" s="62"/>
      <c r="BP31" s="62"/>
      <c r="BQ31" s="59">
        <v>25</v>
      </c>
      <c r="BR31" s="87"/>
      <c r="BS31" s="968"/>
      <c r="BT31" s="969"/>
      <c r="BU31" s="969"/>
      <c r="BV31" s="969"/>
      <c r="BW31" s="969"/>
      <c r="BX31" s="969"/>
      <c r="BY31" s="969"/>
      <c r="BZ31" s="969"/>
      <c r="CA31" s="969"/>
      <c r="CB31" s="969"/>
      <c r="CC31" s="969"/>
      <c r="CD31" s="969"/>
      <c r="CE31" s="969"/>
      <c r="CF31" s="969"/>
      <c r="CG31" s="970"/>
      <c r="CH31" s="975"/>
      <c r="CI31" s="976"/>
      <c r="CJ31" s="976"/>
      <c r="CK31" s="976"/>
      <c r="CL31" s="986"/>
      <c r="CM31" s="975"/>
      <c r="CN31" s="976"/>
      <c r="CO31" s="976"/>
      <c r="CP31" s="976"/>
      <c r="CQ31" s="986"/>
      <c r="CR31" s="975"/>
      <c r="CS31" s="976"/>
      <c r="CT31" s="976"/>
      <c r="CU31" s="976"/>
      <c r="CV31" s="986"/>
      <c r="CW31" s="975"/>
      <c r="CX31" s="976"/>
      <c r="CY31" s="976"/>
      <c r="CZ31" s="976"/>
      <c r="DA31" s="986"/>
      <c r="DB31" s="975"/>
      <c r="DC31" s="976"/>
      <c r="DD31" s="976"/>
      <c r="DE31" s="976"/>
      <c r="DF31" s="986"/>
      <c r="DG31" s="975"/>
      <c r="DH31" s="976"/>
      <c r="DI31" s="976"/>
      <c r="DJ31" s="976"/>
      <c r="DK31" s="986"/>
      <c r="DL31" s="975"/>
      <c r="DM31" s="976"/>
      <c r="DN31" s="976"/>
      <c r="DO31" s="976"/>
      <c r="DP31" s="986"/>
      <c r="DQ31" s="975"/>
      <c r="DR31" s="976"/>
      <c r="DS31" s="976"/>
      <c r="DT31" s="976"/>
      <c r="DU31" s="986"/>
      <c r="DV31" s="968"/>
      <c r="DW31" s="969"/>
      <c r="DX31" s="969"/>
      <c r="DY31" s="969"/>
      <c r="DZ31" s="987"/>
      <c r="EA31" s="54"/>
    </row>
    <row r="32" spans="1:131" s="51" customFormat="1" ht="26.25" customHeight="1" x14ac:dyDescent="0.15">
      <c r="A32" s="61">
        <v>5</v>
      </c>
      <c r="B32" s="968" t="s">
        <v>463</v>
      </c>
      <c r="C32" s="969"/>
      <c r="D32" s="969"/>
      <c r="E32" s="969"/>
      <c r="F32" s="969"/>
      <c r="G32" s="969"/>
      <c r="H32" s="969"/>
      <c r="I32" s="969"/>
      <c r="J32" s="969"/>
      <c r="K32" s="969"/>
      <c r="L32" s="969"/>
      <c r="M32" s="969"/>
      <c r="N32" s="969"/>
      <c r="O32" s="969"/>
      <c r="P32" s="970"/>
      <c r="Q32" s="971">
        <v>399</v>
      </c>
      <c r="R32" s="972"/>
      <c r="S32" s="972"/>
      <c r="T32" s="972"/>
      <c r="U32" s="972"/>
      <c r="V32" s="972">
        <v>333</v>
      </c>
      <c r="W32" s="972"/>
      <c r="X32" s="972"/>
      <c r="Y32" s="972"/>
      <c r="Z32" s="972"/>
      <c r="AA32" s="972">
        <v>66</v>
      </c>
      <c r="AB32" s="972"/>
      <c r="AC32" s="972"/>
      <c r="AD32" s="972"/>
      <c r="AE32" s="978"/>
      <c r="AF32" s="998">
        <v>507</v>
      </c>
      <c r="AG32" s="976"/>
      <c r="AH32" s="976"/>
      <c r="AI32" s="976"/>
      <c r="AJ32" s="999"/>
      <c r="AK32" s="977">
        <v>2</v>
      </c>
      <c r="AL32" s="972"/>
      <c r="AM32" s="972"/>
      <c r="AN32" s="972"/>
      <c r="AO32" s="972"/>
      <c r="AP32" s="972">
        <v>830</v>
      </c>
      <c r="AQ32" s="972"/>
      <c r="AR32" s="972"/>
      <c r="AS32" s="972"/>
      <c r="AT32" s="972"/>
      <c r="AU32" s="972">
        <v>1</v>
      </c>
      <c r="AV32" s="972"/>
      <c r="AW32" s="972"/>
      <c r="AX32" s="972"/>
      <c r="AY32" s="972"/>
      <c r="AZ32" s="1005" t="s">
        <v>205</v>
      </c>
      <c r="BA32" s="1005"/>
      <c r="BB32" s="1005"/>
      <c r="BC32" s="1005"/>
      <c r="BD32" s="1005"/>
      <c r="BE32" s="973" t="s">
        <v>464</v>
      </c>
      <c r="BF32" s="973"/>
      <c r="BG32" s="973"/>
      <c r="BH32" s="973"/>
      <c r="BI32" s="974"/>
      <c r="BJ32" s="63"/>
      <c r="BK32" s="63"/>
      <c r="BL32" s="63"/>
      <c r="BM32" s="63"/>
      <c r="BN32" s="63"/>
      <c r="BO32" s="62"/>
      <c r="BP32" s="62"/>
      <c r="BQ32" s="59">
        <v>26</v>
      </c>
      <c r="BR32" s="87"/>
      <c r="BS32" s="968"/>
      <c r="BT32" s="969"/>
      <c r="BU32" s="969"/>
      <c r="BV32" s="969"/>
      <c r="BW32" s="969"/>
      <c r="BX32" s="969"/>
      <c r="BY32" s="969"/>
      <c r="BZ32" s="969"/>
      <c r="CA32" s="969"/>
      <c r="CB32" s="969"/>
      <c r="CC32" s="969"/>
      <c r="CD32" s="969"/>
      <c r="CE32" s="969"/>
      <c r="CF32" s="969"/>
      <c r="CG32" s="970"/>
      <c r="CH32" s="975"/>
      <c r="CI32" s="976"/>
      <c r="CJ32" s="976"/>
      <c r="CK32" s="976"/>
      <c r="CL32" s="986"/>
      <c r="CM32" s="975"/>
      <c r="CN32" s="976"/>
      <c r="CO32" s="976"/>
      <c r="CP32" s="976"/>
      <c r="CQ32" s="986"/>
      <c r="CR32" s="975"/>
      <c r="CS32" s="976"/>
      <c r="CT32" s="976"/>
      <c r="CU32" s="976"/>
      <c r="CV32" s="986"/>
      <c r="CW32" s="975"/>
      <c r="CX32" s="976"/>
      <c r="CY32" s="976"/>
      <c r="CZ32" s="976"/>
      <c r="DA32" s="986"/>
      <c r="DB32" s="975"/>
      <c r="DC32" s="976"/>
      <c r="DD32" s="976"/>
      <c r="DE32" s="976"/>
      <c r="DF32" s="986"/>
      <c r="DG32" s="975"/>
      <c r="DH32" s="976"/>
      <c r="DI32" s="976"/>
      <c r="DJ32" s="976"/>
      <c r="DK32" s="986"/>
      <c r="DL32" s="975"/>
      <c r="DM32" s="976"/>
      <c r="DN32" s="976"/>
      <c r="DO32" s="976"/>
      <c r="DP32" s="986"/>
      <c r="DQ32" s="975"/>
      <c r="DR32" s="976"/>
      <c r="DS32" s="976"/>
      <c r="DT32" s="976"/>
      <c r="DU32" s="986"/>
      <c r="DV32" s="968"/>
      <c r="DW32" s="969"/>
      <c r="DX32" s="969"/>
      <c r="DY32" s="969"/>
      <c r="DZ32" s="987"/>
      <c r="EA32" s="54"/>
    </row>
    <row r="33" spans="1:131" s="51" customFormat="1" ht="26.25" customHeight="1" x14ac:dyDescent="0.15">
      <c r="A33" s="61">
        <v>6</v>
      </c>
      <c r="B33" s="968" t="s">
        <v>359</v>
      </c>
      <c r="C33" s="969"/>
      <c r="D33" s="969"/>
      <c r="E33" s="969"/>
      <c r="F33" s="969"/>
      <c r="G33" s="969"/>
      <c r="H33" s="969"/>
      <c r="I33" s="969"/>
      <c r="J33" s="969"/>
      <c r="K33" s="969"/>
      <c r="L33" s="969"/>
      <c r="M33" s="969"/>
      <c r="N33" s="969"/>
      <c r="O33" s="969"/>
      <c r="P33" s="970"/>
      <c r="Q33" s="971">
        <v>593</v>
      </c>
      <c r="R33" s="972"/>
      <c r="S33" s="972"/>
      <c r="T33" s="972"/>
      <c r="U33" s="972"/>
      <c r="V33" s="972">
        <v>578</v>
      </c>
      <c r="W33" s="972"/>
      <c r="X33" s="972"/>
      <c r="Y33" s="972"/>
      <c r="Z33" s="972"/>
      <c r="AA33" s="972">
        <v>15</v>
      </c>
      <c r="AB33" s="972"/>
      <c r="AC33" s="972"/>
      <c r="AD33" s="972"/>
      <c r="AE33" s="978"/>
      <c r="AF33" s="998">
        <v>43</v>
      </c>
      <c r="AG33" s="976"/>
      <c r="AH33" s="976"/>
      <c r="AI33" s="976"/>
      <c r="AJ33" s="999"/>
      <c r="AK33" s="977">
        <v>345</v>
      </c>
      <c r="AL33" s="972"/>
      <c r="AM33" s="972"/>
      <c r="AN33" s="972"/>
      <c r="AO33" s="972"/>
      <c r="AP33" s="972">
        <v>3014</v>
      </c>
      <c r="AQ33" s="972"/>
      <c r="AR33" s="972"/>
      <c r="AS33" s="972"/>
      <c r="AT33" s="972"/>
      <c r="AU33" s="972">
        <v>1869</v>
      </c>
      <c r="AV33" s="972"/>
      <c r="AW33" s="972"/>
      <c r="AX33" s="972"/>
      <c r="AY33" s="972"/>
      <c r="AZ33" s="1005" t="s">
        <v>205</v>
      </c>
      <c r="BA33" s="1005"/>
      <c r="BB33" s="1005"/>
      <c r="BC33" s="1005"/>
      <c r="BD33" s="1005"/>
      <c r="BE33" s="973" t="s">
        <v>464</v>
      </c>
      <c r="BF33" s="973"/>
      <c r="BG33" s="973"/>
      <c r="BH33" s="973"/>
      <c r="BI33" s="974"/>
      <c r="BJ33" s="63"/>
      <c r="BK33" s="63"/>
      <c r="BL33" s="63"/>
      <c r="BM33" s="63"/>
      <c r="BN33" s="63"/>
      <c r="BO33" s="62"/>
      <c r="BP33" s="62"/>
      <c r="BQ33" s="59">
        <v>27</v>
      </c>
      <c r="BR33" s="87"/>
      <c r="BS33" s="968"/>
      <c r="BT33" s="969"/>
      <c r="BU33" s="969"/>
      <c r="BV33" s="969"/>
      <c r="BW33" s="969"/>
      <c r="BX33" s="969"/>
      <c r="BY33" s="969"/>
      <c r="BZ33" s="969"/>
      <c r="CA33" s="969"/>
      <c r="CB33" s="969"/>
      <c r="CC33" s="969"/>
      <c r="CD33" s="969"/>
      <c r="CE33" s="969"/>
      <c r="CF33" s="969"/>
      <c r="CG33" s="970"/>
      <c r="CH33" s="975"/>
      <c r="CI33" s="976"/>
      <c r="CJ33" s="976"/>
      <c r="CK33" s="976"/>
      <c r="CL33" s="986"/>
      <c r="CM33" s="975"/>
      <c r="CN33" s="976"/>
      <c r="CO33" s="976"/>
      <c r="CP33" s="976"/>
      <c r="CQ33" s="986"/>
      <c r="CR33" s="975"/>
      <c r="CS33" s="976"/>
      <c r="CT33" s="976"/>
      <c r="CU33" s="976"/>
      <c r="CV33" s="986"/>
      <c r="CW33" s="975"/>
      <c r="CX33" s="976"/>
      <c r="CY33" s="976"/>
      <c r="CZ33" s="976"/>
      <c r="DA33" s="986"/>
      <c r="DB33" s="975"/>
      <c r="DC33" s="976"/>
      <c r="DD33" s="976"/>
      <c r="DE33" s="976"/>
      <c r="DF33" s="986"/>
      <c r="DG33" s="975"/>
      <c r="DH33" s="976"/>
      <c r="DI33" s="976"/>
      <c r="DJ33" s="976"/>
      <c r="DK33" s="986"/>
      <c r="DL33" s="975"/>
      <c r="DM33" s="976"/>
      <c r="DN33" s="976"/>
      <c r="DO33" s="976"/>
      <c r="DP33" s="986"/>
      <c r="DQ33" s="975"/>
      <c r="DR33" s="976"/>
      <c r="DS33" s="976"/>
      <c r="DT33" s="976"/>
      <c r="DU33" s="986"/>
      <c r="DV33" s="968"/>
      <c r="DW33" s="969"/>
      <c r="DX33" s="969"/>
      <c r="DY33" s="969"/>
      <c r="DZ33" s="987"/>
      <c r="EA33" s="54"/>
    </row>
    <row r="34" spans="1:131" s="51" customFormat="1" ht="26.25" customHeight="1" x14ac:dyDescent="0.15">
      <c r="A34" s="61">
        <v>7</v>
      </c>
      <c r="B34" s="968"/>
      <c r="C34" s="969"/>
      <c r="D34" s="969"/>
      <c r="E34" s="969"/>
      <c r="F34" s="969"/>
      <c r="G34" s="969"/>
      <c r="H34" s="969"/>
      <c r="I34" s="969"/>
      <c r="J34" s="969"/>
      <c r="K34" s="969"/>
      <c r="L34" s="969"/>
      <c r="M34" s="969"/>
      <c r="N34" s="969"/>
      <c r="O34" s="969"/>
      <c r="P34" s="970"/>
      <c r="Q34" s="971"/>
      <c r="R34" s="972"/>
      <c r="S34" s="972"/>
      <c r="T34" s="972"/>
      <c r="U34" s="972"/>
      <c r="V34" s="972"/>
      <c r="W34" s="972"/>
      <c r="X34" s="972"/>
      <c r="Y34" s="972"/>
      <c r="Z34" s="972"/>
      <c r="AA34" s="972"/>
      <c r="AB34" s="972"/>
      <c r="AC34" s="972"/>
      <c r="AD34" s="972"/>
      <c r="AE34" s="978"/>
      <c r="AF34" s="998"/>
      <c r="AG34" s="976"/>
      <c r="AH34" s="976"/>
      <c r="AI34" s="976"/>
      <c r="AJ34" s="999"/>
      <c r="AK34" s="977"/>
      <c r="AL34" s="972"/>
      <c r="AM34" s="972"/>
      <c r="AN34" s="972"/>
      <c r="AO34" s="972"/>
      <c r="AP34" s="972"/>
      <c r="AQ34" s="972"/>
      <c r="AR34" s="972"/>
      <c r="AS34" s="972"/>
      <c r="AT34" s="972"/>
      <c r="AU34" s="972"/>
      <c r="AV34" s="972"/>
      <c r="AW34" s="972"/>
      <c r="AX34" s="972"/>
      <c r="AY34" s="972"/>
      <c r="AZ34" s="1005"/>
      <c r="BA34" s="1005"/>
      <c r="BB34" s="1005"/>
      <c r="BC34" s="1005"/>
      <c r="BD34" s="1005"/>
      <c r="BE34" s="973"/>
      <c r="BF34" s="973"/>
      <c r="BG34" s="973"/>
      <c r="BH34" s="973"/>
      <c r="BI34" s="974"/>
      <c r="BJ34" s="63"/>
      <c r="BK34" s="63"/>
      <c r="BL34" s="63"/>
      <c r="BM34" s="63"/>
      <c r="BN34" s="63"/>
      <c r="BO34" s="62"/>
      <c r="BP34" s="62"/>
      <c r="BQ34" s="59">
        <v>28</v>
      </c>
      <c r="BR34" s="87"/>
      <c r="BS34" s="968"/>
      <c r="BT34" s="969"/>
      <c r="BU34" s="969"/>
      <c r="BV34" s="969"/>
      <c r="BW34" s="969"/>
      <c r="BX34" s="969"/>
      <c r="BY34" s="969"/>
      <c r="BZ34" s="969"/>
      <c r="CA34" s="969"/>
      <c r="CB34" s="969"/>
      <c r="CC34" s="969"/>
      <c r="CD34" s="969"/>
      <c r="CE34" s="969"/>
      <c r="CF34" s="969"/>
      <c r="CG34" s="970"/>
      <c r="CH34" s="975"/>
      <c r="CI34" s="976"/>
      <c r="CJ34" s="976"/>
      <c r="CK34" s="976"/>
      <c r="CL34" s="986"/>
      <c r="CM34" s="975"/>
      <c r="CN34" s="976"/>
      <c r="CO34" s="976"/>
      <c r="CP34" s="976"/>
      <c r="CQ34" s="986"/>
      <c r="CR34" s="975"/>
      <c r="CS34" s="976"/>
      <c r="CT34" s="976"/>
      <c r="CU34" s="976"/>
      <c r="CV34" s="986"/>
      <c r="CW34" s="975"/>
      <c r="CX34" s="976"/>
      <c r="CY34" s="976"/>
      <c r="CZ34" s="976"/>
      <c r="DA34" s="986"/>
      <c r="DB34" s="975"/>
      <c r="DC34" s="976"/>
      <c r="DD34" s="976"/>
      <c r="DE34" s="976"/>
      <c r="DF34" s="986"/>
      <c r="DG34" s="975"/>
      <c r="DH34" s="976"/>
      <c r="DI34" s="976"/>
      <c r="DJ34" s="976"/>
      <c r="DK34" s="986"/>
      <c r="DL34" s="975"/>
      <c r="DM34" s="976"/>
      <c r="DN34" s="976"/>
      <c r="DO34" s="976"/>
      <c r="DP34" s="986"/>
      <c r="DQ34" s="975"/>
      <c r="DR34" s="976"/>
      <c r="DS34" s="976"/>
      <c r="DT34" s="976"/>
      <c r="DU34" s="986"/>
      <c r="DV34" s="968"/>
      <c r="DW34" s="969"/>
      <c r="DX34" s="969"/>
      <c r="DY34" s="969"/>
      <c r="DZ34" s="987"/>
      <c r="EA34" s="54"/>
    </row>
    <row r="35" spans="1:131" s="51" customFormat="1" ht="26.25" customHeight="1" x14ac:dyDescent="0.15">
      <c r="A35" s="61">
        <v>8</v>
      </c>
      <c r="B35" s="968"/>
      <c r="C35" s="969"/>
      <c r="D35" s="969"/>
      <c r="E35" s="969"/>
      <c r="F35" s="969"/>
      <c r="G35" s="969"/>
      <c r="H35" s="969"/>
      <c r="I35" s="969"/>
      <c r="J35" s="969"/>
      <c r="K35" s="969"/>
      <c r="L35" s="969"/>
      <c r="M35" s="969"/>
      <c r="N35" s="969"/>
      <c r="O35" s="969"/>
      <c r="P35" s="970"/>
      <c r="Q35" s="971"/>
      <c r="R35" s="972"/>
      <c r="S35" s="972"/>
      <c r="T35" s="972"/>
      <c r="U35" s="972"/>
      <c r="V35" s="972"/>
      <c r="W35" s="972"/>
      <c r="X35" s="972"/>
      <c r="Y35" s="972"/>
      <c r="Z35" s="972"/>
      <c r="AA35" s="972"/>
      <c r="AB35" s="972"/>
      <c r="AC35" s="972"/>
      <c r="AD35" s="972"/>
      <c r="AE35" s="978"/>
      <c r="AF35" s="998"/>
      <c r="AG35" s="976"/>
      <c r="AH35" s="976"/>
      <c r="AI35" s="976"/>
      <c r="AJ35" s="999"/>
      <c r="AK35" s="977"/>
      <c r="AL35" s="972"/>
      <c r="AM35" s="972"/>
      <c r="AN35" s="972"/>
      <c r="AO35" s="972"/>
      <c r="AP35" s="972"/>
      <c r="AQ35" s="972"/>
      <c r="AR35" s="972"/>
      <c r="AS35" s="972"/>
      <c r="AT35" s="972"/>
      <c r="AU35" s="972"/>
      <c r="AV35" s="972"/>
      <c r="AW35" s="972"/>
      <c r="AX35" s="972"/>
      <c r="AY35" s="972"/>
      <c r="AZ35" s="1005"/>
      <c r="BA35" s="1005"/>
      <c r="BB35" s="1005"/>
      <c r="BC35" s="1005"/>
      <c r="BD35" s="1005"/>
      <c r="BE35" s="973"/>
      <c r="BF35" s="973"/>
      <c r="BG35" s="973"/>
      <c r="BH35" s="973"/>
      <c r="BI35" s="974"/>
      <c r="BJ35" s="63"/>
      <c r="BK35" s="63"/>
      <c r="BL35" s="63"/>
      <c r="BM35" s="63"/>
      <c r="BN35" s="63"/>
      <c r="BO35" s="62"/>
      <c r="BP35" s="62"/>
      <c r="BQ35" s="59">
        <v>29</v>
      </c>
      <c r="BR35" s="87"/>
      <c r="BS35" s="968"/>
      <c r="BT35" s="969"/>
      <c r="BU35" s="969"/>
      <c r="BV35" s="969"/>
      <c r="BW35" s="969"/>
      <c r="BX35" s="969"/>
      <c r="BY35" s="969"/>
      <c r="BZ35" s="969"/>
      <c r="CA35" s="969"/>
      <c r="CB35" s="969"/>
      <c r="CC35" s="969"/>
      <c r="CD35" s="969"/>
      <c r="CE35" s="969"/>
      <c r="CF35" s="969"/>
      <c r="CG35" s="970"/>
      <c r="CH35" s="975"/>
      <c r="CI35" s="976"/>
      <c r="CJ35" s="976"/>
      <c r="CK35" s="976"/>
      <c r="CL35" s="986"/>
      <c r="CM35" s="975"/>
      <c r="CN35" s="976"/>
      <c r="CO35" s="976"/>
      <c r="CP35" s="976"/>
      <c r="CQ35" s="986"/>
      <c r="CR35" s="975"/>
      <c r="CS35" s="976"/>
      <c r="CT35" s="976"/>
      <c r="CU35" s="976"/>
      <c r="CV35" s="986"/>
      <c r="CW35" s="975"/>
      <c r="CX35" s="976"/>
      <c r="CY35" s="976"/>
      <c r="CZ35" s="976"/>
      <c r="DA35" s="986"/>
      <c r="DB35" s="975"/>
      <c r="DC35" s="976"/>
      <c r="DD35" s="976"/>
      <c r="DE35" s="976"/>
      <c r="DF35" s="986"/>
      <c r="DG35" s="975"/>
      <c r="DH35" s="976"/>
      <c r="DI35" s="976"/>
      <c r="DJ35" s="976"/>
      <c r="DK35" s="986"/>
      <c r="DL35" s="975"/>
      <c r="DM35" s="976"/>
      <c r="DN35" s="976"/>
      <c r="DO35" s="976"/>
      <c r="DP35" s="986"/>
      <c r="DQ35" s="975"/>
      <c r="DR35" s="976"/>
      <c r="DS35" s="976"/>
      <c r="DT35" s="976"/>
      <c r="DU35" s="986"/>
      <c r="DV35" s="968"/>
      <c r="DW35" s="969"/>
      <c r="DX35" s="969"/>
      <c r="DY35" s="969"/>
      <c r="DZ35" s="987"/>
      <c r="EA35" s="54"/>
    </row>
    <row r="36" spans="1:131" s="51" customFormat="1" ht="26.25" customHeight="1" x14ac:dyDescent="0.15">
      <c r="A36" s="61">
        <v>9</v>
      </c>
      <c r="B36" s="968"/>
      <c r="C36" s="969"/>
      <c r="D36" s="969"/>
      <c r="E36" s="969"/>
      <c r="F36" s="969"/>
      <c r="G36" s="969"/>
      <c r="H36" s="969"/>
      <c r="I36" s="969"/>
      <c r="J36" s="969"/>
      <c r="K36" s="969"/>
      <c r="L36" s="969"/>
      <c r="M36" s="969"/>
      <c r="N36" s="969"/>
      <c r="O36" s="969"/>
      <c r="P36" s="970"/>
      <c r="Q36" s="971"/>
      <c r="R36" s="972"/>
      <c r="S36" s="972"/>
      <c r="T36" s="972"/>
      <c r="U36" s="972"/>
      <c r="V36" s="972"/>
      <c r="W36" s="972"/>
      <c r="X36" s="972"/>
      <c r="Y36" s="972"/>
      <c r="Z36" s="972"/>
      <c r="AA36" s="972"/>
      <c r="AB36" s="972"/>
      <c r="AC36" s="972"/>
      <c r="AD36" s="972"/>
      <c r="AE36" s="978"/>
      <c r="AF36" s="998"/>
      <c r="AG36" s="976"/>
      <c r="AH36" s="976"/>
      <c r="AI36" s="976"/>
      <c r="AJ36" s="999"/>
      <c r="AK36" s="977"/>
      <c r="AL36" s="972"/>
      <c r="AM36" s="972"/>
      <c r="AN36" s="972"/>
      <c r="AO36" s="972"/>
      <c r="AP36" s="972"/>
      <c r="AQ36" s="972"/>
      <c r="AR36" s="972"/>
      <c r="AS36" s="972"/>
      <c r="AT36" s="972"/>
      <c r="AU36" s="972"/>
      <c r="AV36" s="972"/>
      <c r="AW36" s="972"/>
      <c r="AX36" s="972"/>
      <c r="AY36" s="972"/>
      <c r="AZ36" s="1005"/>
      <c r="BA36" s="1005"/>
      <c r="BB36" s="1005"/>
      <c r="BC36" s="1005"/>
      <c r="BD36" s="1005"/>
      <c r="BE36" s="973"/>
      <c r="BF36" s="973"/>
      <c r="BG36" s="973"/>
      <c r="BH36" s="973"/>
      <c r="BI36" s="974"/>
      <c r="BJ36" s="63"/>
      <c r="BK36" s="63"/>
      <c r="BL36" s="63"/>
      <c r="BM36" s="63"/>
      <c r="BN36" s="63"/>
      <c r="BO36" s="62"/>
      <c r="BP36" s="62"/>
      <c r="BQ36" s="59">
        <v>30</v>
      </c>
      <c r="BR36" s="87"/>
      <c r="BS36" s="968"/>
      <c r="BT36" s="969"/>
      <c r="BU36" s="969"/>
      <c r="BV36" s="969"/>
      <c r="BW36" s="969"/>
      <c r="BX36" s="969"/>
      <c r="BY36" s="969"/>
      <c r="BZ36" s="969"/>
      <c r="CA36" s="969"/>
      <c r="CB36" s="969"/>
      <c r="CC36" s="969"/>
      <c r="CD36" s="969"/>
      <c r="CE36" s="969"/>
      <c r="CF36" s="969"/>
      <c r="CG36" s="970"/>
      <c r="CH36" s="975"/>
      <c r="CI36" s="976"/>
      <c r="CJ36" s="976"/>
      <c r="CK36" s="976"/>
      <c r="CL36" s="986"/>
      <c r="CM36" s="975"/>
      <c r="CN36" s="976"/>
      <c r="CO36" s="976"/>
      <c r="CP36" s="976"/>
      <c r="CQ36" s="986"/>
      <c r="CR36" s="975"/>
      <c r="CS36" s="976"/>
      <c r="CT36" s="976"/>
      <c r="CU36" s="976"/>
      <c r="CV36" s="986"/>
      <c r="CW36" s="975"/>
      <c r="CX36" s="976"/>
      <c r="CY36" s="976"/>
      <c r="CZ36" s="976"/>
      <c r="DA36" s="986"/>
      <c r="DB36" s="975"/>
      <c r="DC36" s="976"/>
      <c r="DD36" s="976"/>
      <c r="DE36" s="976"/>
      <c r="DF36" s="986"/>
      <c r="DG36" s="975"/>
      <c r="DH36" s="976"/>
      <c r="DI36" s="976"/>
      <c r="DJ36" s="976"/>
      <c r="DK36" s="986"/>
      <c r="DL36" s="975"/>
      <c r="DM36" s="976"/>
      <c r="DN36" s="976"/>
      <c r="DO36" s="976"/>
      <c r="DP36" s="986"/>
      <c r="DQ36" s="975"/>
      <c r="DR36" s="976"/>
      <c r="DS36" s="976"/>
      <c r="DT36" s="976"/>
      <c r="DU36" s="986"/>
      <c r="DV36" s="968"/>
      <c r="DW36" s="969"/>
      <c r="DX36" s="969"/>
      <c r="DY36" s="969"/>
      <c r="DZ36" s="987"/>
      <c r="EA36" s="54"/>
    </row>
    <row r="37" spans="1:131" s="51" customFormat="1" ht="26.25" customHeight="1" x14ac:dyDescent="0.15">
      <c r="A37" s="61">
        <v>10</v>
      </c>
      <c r="B37" s="968"/>
      <c r="C37" s="969"/>
      <c r="D37" s="969"/>
      <c r="E37" s="969"/>
      <c r="F37" s="969"/>
      <c r="G37" s="969"/>
      <c r="H37" s="969"/>
      <c r="I37" s="969"/>
      <c r="J37" s="969"/>
      <c r="K37" s="969"/>
      <c r="L37" s="969"/>
      <c r="M37" s="969"/>
      <c r="N37" s="969"/>
      <c r="O37" s="969"/>
      <c r="P37" s="970"/>
      <c r="Q37" s="971"/>
      <c r="R37" s="972"/>
      <c r="S37" s="972"/>
      <c r="T37" s="972"/>
      <c r="U37" s="972"/>
      <c r="V37" s="972"/>
      <c r="W37" s="972"/>
      <c r="X37" s="972"/>
      <c r="Y37" s="972"/>
      <c r="Z37" s="972"/>
      <c r="AA37" s="972"/>
      <c r="AB37" s="972"/>
      <c r="AC37" s="972"/>
      <c r="AD37" s="972"/>
      <c r="AE37" s="978"/>
      <c r="AF37" s="998"/>
      <c r="AG37" s="976"/>
      <c r="AH37" s="976"/>
      <c r="AI37" s="976"/>
      <c r="AJ37" s="999"/>
      <c r="AK37" s="977"/>
      <c r="AL37" s="972"/>
      <c r="AM37" s="972"/>
      <c r="AN37" s="972"/>
      <c r="AO37" s="972"/>
      <c r="AP37" s="972"/>
      <c r="AQ37" s="972"/>
      <c r="AR37" s="972"/>
      <c r="AS37" s="972"/>
      <c r="AT37" s="972"/>
      <c r="AU37" s="972"/>
      <c r="AV37" s="972"/>
      <c r="AW37" s="972"/>
      <c r="AX37" s="972"/>
      <c r="AY37" s="972"/>
      <c r="AZ37" s="1005"/>
      <c r="BA37" s="1005"/>
      <c r="BB37" s="1005"/>
      <c r="BC37" s="1005"/>
      <c r="BD37" s="1005"/>
      <c r="BE37" s="973"/>
      <c r="BF37" s="973"/>
      <c r="BG37" s="973"/>
      <c r="BH37" s="973"/>
      <c r="BI37" s="974"/>
      <c r="BJ37" s="63"/>
      <c r="BK37" s="63"/>
      <c r="BL37" s="63"/>
      <c r="BM37" s="63"/>
      <c r="BN37" s="63"/>
      <c r="BO37" s="62"/>
      <c r="BP37" s="62"/>
      <c r="BQ37" s="59">
        <v>31</v>
      </c>
      <c r="BR37" s="87"/>
      <c r="BS37" s="968"/>
      <c r="BT37" s="969"/>
      <c r="BU37" s="969"/>
      <c r="BV37" s="969"/>
      <c r="BW37" s="969"/>
      <c r="BX37" s="969"/>
      <c r="BY37" s="969"/>
      <c r="BZ37" s="969"/>
      <c r="CA37" s="969"/>
      <c r="CB37" s="969"/>
      <c r="CC37" s="969"/>
      <c r="CD37" s="969"/>
      <c r="CE37" s="969"/>
      <c r="CF37" s="969"/>
      <c r="CG37" s="970"/>
      <c r="CH37" s="975"/>
      <c r="CI37" s="976"/>
      <c r="CJ37" s="976"/>
      <c r="CK37" s="976"/>
      <c r="CL37" s="986"/>
      <c r="CM37" s="975"/>
      <c r="CN37" s="976"/>
      <c r="CO37" s="976"/>
      <c r="CP37" s="976"/>
      <c r="CQ37" s="986"/>
      <c r="CR37" s="975"/>
      <c r="CS37" s="976"/>
      <c r="CT37" s="976"/>
      <c r="CU37" s="976"/>
      <c r="CV37" s="986"/>
      <c r="CW37" s="975"/>
      <c r="CX37" s="976"/>
      <c r="CY37" s="976"/>
      <c r="CZ37" s="976"/>
      <c r="DA37" s="986"/>
      <c r="DB37" s="975"/>
      <c r="DC37" s="976"/>
      <c r="DD37" s="976"/>
      <c r="DE37" s="976"/>
      <c r="DF37" s="986"/>
      <c r="DG37" s="975"/>
      <c r="DH37" s="976"/>
      <c r="DI37" s="976"/>
      <c r="DJ37" s="976"/>
      <c r="DK37" s="986"/>
      <c r="DL37" s="975"/>
      <c r="DM37" s="976"/>
      <c r="DN37" s="976"/>
      <c r="DO37" s="976"/>
      <c r="DP37" s="986"/>
      <c r="DQ37" s="975"/>
      <c r="DR37" s="976"/>
      <c r="DS37" s="976"/>
      <c r="DT37" s="976"/>
      <c r="DU37" s="986"/>
      <c r="DV37" s="968"/>
      <c r="DW37" s="969"/>
      <c r="DX37" s="969"/>
      <c r="DY37" s="969"/>
      <c r="DZ37" s="987"/>
      <c r="EA37" s="54"/>
    </row>
    <row r="38" spans="1:131" s="51" customFormat="1" ht="26.25" customHeight="1" x14ac:dyDescent="0.15">
      <c r="A38" s="61">
        <v>11</v>
      </c>
      <c r="B38" s="968"/>
      <c r="C38" s="969"/>
      <c r="D38" s="969"/>
      <c r="E38" s="969"/>
      <c r="F38" s="969"/>
      <c r="G38" s="969"/>
      <c r="H38" s="969"/>
      <c r="I38" s="969"/>
      <c r="J38" s="969"/>
      <c r="K38" s="969"/>
      <c r="L38" s="969"/>
      <c r="M38" s="969"/>
      <c r="N38" s="969"/>
      <c r="O38" s="969"/>
      <c r="P38" s="970"/>
      <c r="Q38" s="971"/>
      <c r="R38" s="972"/>
      <c r="S38" s="972"/>
      <c r="T38" s="972"/>
      <c r="U38" s="972"/>
      <c r="V38" s="972"/>
      <c r="W38" s="972"/>
      <c r="X38" s="972"/>
      <c r="Y38" s="972"/>
      <c r="Z38" s="972"/>
      <c r="AA38" s="972"/>
      <c r="AB38" s="972"/>
      <c r="AC38" s="972"/>
      <c r="AD38" s="972"/>
      <c r="AE38" s="978"/>
      <c r="AF38" s="998"/>
      <c r="AG38" s="976"/>
      <c r="AH38" s="976"/>
      <c r="AI38" s="976"/>
      <c r="AJ38" s="999"/>
      <c r="AK38" s="977"/>
      <c r="AL38" s="972"/>
      <c r="AM38" s="972"/>
      <c r="AN38" s="972"/>
      <c r="AO38" s="972"/>
      <c r="AP38" s="972"/>
      <c r="AQ38" s="972"/>
      <c r="AR38" s="972"/>
      <c r="AS38" s="972"/>
      <c r="AT38" s="972"/>
      <c r="AU38" s="972"/>
      <c r="AV38" s="972"/>
      <c r="AW38" s="972"/>
      <c r="AX38" s="972"/>
      <c r="AY38" s="972"/>
      <c r="AZ38" s="1005"/>
      <c r="BA38" s="1005"/>
      <c r="BB38" s="1005"/>
      <c r="BC38" s="1005"/>
      <c r="BD38" s="1005"/>
      <c r="BE38" s="973"/>
      <c r="BF38" s="973"/>
      <c r="BG38" s="973"/>
      <c r="BH38" s="973"/>
      <c r="BI38" s="974"/>
      <c r="BJ38" s="63"/>
      <c r="BK38" s="63"/>
      <c r="BL38" s="63"/>
      <c r="BM38" s="63"/>
      <c r="BN38" s="63"/>
      <c r="BO38" s="62"/>
      <c r="BP38" s="62"/>
      <c r="BQ38" s="59">
        <v>32</v>
      </c>
      <c r="BR38" s="87"/>
      <c r="BS38" s="968"/>
      <c r="BT38" s="969"/>
      <c r="BU38" s="969"/>
      <c r="BV38" s="969"/>
      <c r="BW38" s="969"/>
      <c r="BX38" s="969"/>
      <c r="BY38" s="969"/>
      <c r="BZ38" s="969"/>
      <c r="CA38" s="969"/>
      <c r="CB38" s="969"/>
      <c r="CC38" s="969"/>
      <c r="CD38" s="969"/>
      <c r="CE38" s="969"/>
      <c r="CF38" s="969"/>
      <c r="CG38" s="970"/>
      <c r="CH38" s="975"/>
      <c r="CI38" s="976"/>
      <c r="CJ38" s="976"/>
      <c r="CK38" s="976"/>
      <c r="CL38" s="986"/>
      <c r="CM38" s="975"/>
      <c r="CN38" s="976"/>
      <c r="CO38" s="976"/>
      <c r="CP38" s="976"/>
      <c r="CQ38" s="986"/>
      <c r="CR38" s="975"/>
      <c r="CS38" s="976"/>
      <c r="CT38" s="976"/>
      <c r="CU38" s="976"/>
      <c r="CV38" s="986"/>
      <c r="CW38" s="975"/>
      <c r="CX38" s="976"/>
      <c r="CY38" s="976"/>
      <c r="CZ38" s="976"/>
      <c r="DA38" s="986"/>
      <c r="DB38" s="975"/>
      <c r="DC38" s="976"/>
      <c r="DD38" s="976"/>
      <c r="DE38" s="976"/>
      <c r="DF38" s="986"/>
      <c r="DG38" s="975"/>
      <c r="DH38" s="976"/>
      <c r="DI38" s="976"/>
      <c r="DJ38" s="976"/>
      <c r="DK38" s="986"/>
      <c r="DL38" s="975"/>
      <c r="DM38" s="976"/>
      <c r="DN38" s="976"/>
      <c r="DO38" s="976"/>
      <c r="DP38" s="986"/>
      <c r="DQ38" s="975"/>
      <c r="DR38" s="976"/>
      <c r="DS38" s="976"/>
      <c r="DT38" s="976"/>
      <c r="DU38" s="986"/>
      <c r="DV38" s="968"/>
      <c r="DW38" s="969"/>
      <c r="DX38" s="969"/>
      <c r="DY38" s="969"/>
      <c r="DZ38" s="987"/>
      <c r="EA38" s="54"/>
    </row>
    <row r="39" spans="1:131" s="51" customFormat="1" ht="26.25" customHeight="1" x14ac:dyDescent="0.15">
      <c r="A39" s="61">
        <v>12</v>
      </c>
      <c r="B39" s="968"/>
      <c r="C39" s="969"/>
      <c r="D39" s="969"/>
      <c r="E39" s="969"/>
      <c r="F39" s="969"/>
      <c r="G39" s="969"/>
      <c r="H39" s="969"/>
      <c r="I39" s="969"/>
      <c r="J39" s="969"/>
      <c r="K39" s="969"/>
      <c r="L39" s="969"/>
      <c r="M39" s="969"/>
      <c r="N39" s="969"/>
      <c r="O39" s="969"/>
      <c r="P39" s="970"/>
      <c r="Q39" s="971"/>
      <c r="R39" s="972"/>
      <c r="S39" s="972"/>
      <c r="T39" s="972"/>
      <c r="U39" s="972"/>
      <c r="V39" s="972"/>
      <c r="W39" s="972"/>
      <c r="X39" s="972"/>
      <c r="Y39" s="972"/>
      <c r="Z39" s="972"/>
      <c r="AA39" s="972"/>
      <c r="AB39" s="972"/>
      <c r="AC39" s="972"/>
      <c r="AD39" s="972"/>
      <c r="AE39" s="978"/>
      <c r="AF39" s="998"/>
      <c r="AG39" s="976"/>
      <c r="AH39" s="976"/>
      <c r="AI39" s="976"/>
      <c r="AJ39" s="999"/>
      <c r="AK39" s="977"/>
      <c r="AL39" s="972"/>
      <c r="AM39" s="972"/>
      <c r="AN39" s="972"/>
      <c r="AO39" s="972"/>
      <c r="AP39" s="972"/>
      <c r="AQ39" s="972"/>
      <c r="AR39" s="972"/>
      <c r="AS39" s="972"/>
      <c r="AT39" s="972"/>
      <c r="AU39" s="972"/>
      <c r="AV39" s="972"/>
      <c r="AW39" s="972"/>
      <c r="AX39" s="972"/>
      <c r="AY39" s="972"/>
      <c r="AZ39" s="1005"/>
      <c r="BA39" s="1005"/>
      <c r="BB39" s="1005"/>
      <c r="BC39" s="1005"/>
      <c r="BD39" s="1005"/>
      <c r="BE39" s="973"/>
      <c r="BF39" s="973"/>
      <c r="BG39" s="973"/>
      <c r="BH39" s="973"/>
      <c r="BI39" s="974"/>
      <c r="BJ39" s="63"/>
      <c r="BK39" s="63"/>
      <c r="BL39" s="63"/>
      <c r="BM39" s="63"/>
      <c r="BN39" s="63"/>
      <c r="BO39" s="62"/>
      <c r="BP39" s="62"/>
      <c r="BQ39" s="59">
        <v>33</v>
      </c>
      <c r="BR39" s="87"/>
      <c r="BS39" s="968"/>
      <c r="BT39" s="969"/>
      <c r="BU39" s="969"/>
      <c r="BV39" s="969"/>
      <c r="BW39" s="969"/>
      <c r="BX39" s="969"/>
      <c r="BY39" s="969"/>
      <c r="BZ39" s="969"/>
      <c r="CA39" s="969"/>
      <c r="CB39" s="969"/>
      <c r="CC39" s="969"/>
      <c r="CD39" s="969"/>
      <c r="CE39" s="969"/>
      <c r="CF39" s="969"/>
      <c r="CG39" s="970"/>
      <c r="CH39" s="975"/>
      <c r="CI39" s="976"/>
      <c r="CJ39" s="976"/>
      <c r="CK39" s="976"/>
      <c r="CL39" s="986"/>
      <c r="CM39" s="975"/>
      <c r="CN39" s="976"/>
      <c r="CO39" s="976"/>
      <c r="CP39" s="976"/>
      <c r="CQ39" s="986"/>
      <c r="CR39" s="975"/>
      <c r="CS39" s="976"/>
      <c r="CT39" s="976"/>
      <c r="CU39" s="976"/>
      <c r="CV39" s="986"/>
      <c r="CW39" s="975"/>
      <c r="CX39" s="976"/>
      <c r="CY39" s="976"/>
      <c r="CZ39" s="976"/>
      <c r="DA39" s="986"/>
      <c r="DB39" s="975"/>
      <c r="DC39" s="976"/>
      <c r="DD39" s="976"/>
      <c r="DE39" s="976"/>
      <c r="DF39" s="986"/>
      <c r="DG39" s="975"/>
      <c r="DH39" s="976"/>
      <c r="DI39" s="976"/>
      <c r="DJ39" s="976"/>
      <c r="DK39" s="986"/>
      <c r="DL39" s="975"/>
      <c r="DM39" s="976"/>
      <c r="DN39" s="976"/>
      <c r="DO39" s="976"/>
      <c r="DP39" s="986"/>
      <c r="DQ39" s="975"/>
      <c r="DR39" s="976"/>
      <c r="DS39" s="976"/>
      <c r="DT39" s="976"/>
      <c r="DU39" s="986"/>
      <c r="DV39" s="968"/>
      <c r="DW39" s="969"/>
      <c r="DX39" s="969"/>
      <c r="DY39" s="969"/>
      <c r="DZ39" s="987"/>
      <c r="EA39" s="54"/>
    </row>
    <row r="40" spans="1:131" s="51" customFormat="1" ht="26.25" customHeight="1" x14ac:dyDescent="0.15">
      <c r="A40" s="59">
        <v>13</v>
      </c>
      <c r="B40" s="968"/>
      <c r="C40" s="969"/>
      <c r="D40" s="969"/>
      <c r="E40" s="969"/>
      <c r="F40" s="969"/>
      <c r="G40" s="969"/>
      <c r="H40" s="969"/>
      <c r="I40" s="969"/>
      <c r="J40" s="969"/>
      <c r="K40" s="969"/>
      <c r="L40" s="969"/>
      <c r="M40" s="969"/>
      <c r="N40" s="969"/>
      <c r="O40" s="969"/>
      <c r="P40" s="970"/>
      <c r="Q40" s="971"/>
      <c r="R40" s="972"/>
      <c r="S40" s="972"/>
      <c r="T40" s="972"/>
      <c r="U40" s="972"/>
      <c r="V40" s="972"/>
      <c r="W40" s="972"/>
      <c r="X40" s="972"/>
      <c r="Y40" s="972"/>
      <c r="Z40" s="972"/>
      <c r="AA40" s="972"/>
      <c r="AB40" s="972"/>
      <c r="AC40" s="972"/>
      <c r="AD40" s="972"/>
      <c r="AE40" s="978"/>
      <c r="AF40" s="998"/>
      <c r="AG40" s="976"/>
      <c r="AH40" s="976"/>
      <c r="AI40" s="976"/>
      <c r="AJ40" s="999"/>
      <c r="AK40" s="977"/>
      <c r="AL40" s="972"/>
      <c r="AM40" s="972"/>
      <c r="AN40" s="972"/>
      <c r="AO40" s="972"/>
      <c r="AP40" s="972"/>
      <c r="AQ40" s="972"/>
      <c r="AR40" s="972"/>
      <c r="AS40" s="972"/>
      <c r="AT40" s="972"/>
      <c r="AU40" s="972"/>
      <c r="AV40" s="972"/>
      <c r="AW40" s="972"/>
      <c r="AX40" s="972"/>
      <c r="AY40" s="972"/>
      <c r="AZ40" s="1005"/>
      <c r="BA40" s="1005"/>
      <c r="BB40" s="1005"/>
      <c r="BC40" s="1005"/>
      <c r="BD40" s="1005"/>
      <c r="BE40" s="973"/>
      <c r="BF40" s="973"/>
      <c r="BG40" s="973"/>
      <c r="BH40" s="973"/>
      <c r="BI40" s="974"/>
      <c r="BJ40" s="63"/>
      <c r="BK40" s="63"/>
      <c r="BL40" s="63"/>
      <c r="BM40" s="63"/>
      <c r="BN40" s="63"/>
      <c r="BO40" s="62"/>
      <c r="BP40" s="62"/>
      <c r="BQ40" s="59">
        <v>34</v>
      </c>
      <c r="BR40" s="87"/>
      <c r="BS40" s="968"/>
      <c r="BT40" s="969"/>
      <c r="BU40" s="969"/>
      <c r="BV40" s="969"/>
      <c r="BW40" s="969"/>
      <c r="BX40" s="969"/>
      <c r="BY40" s="969"/>
      <c r="BZ40" s="969"/>
      <c r="CA40" s="969"/>
      <c r="CB40" s="969"/>
      <c r="CC40" s="969"/>
      <c r="CD40" s="969"/>
      <c r="CE40" s="969"/>
      <c r="CF40" s="969"/>
      <c r="CG40" s="970"/>
      <c r="CH40" s="975"/>
      <c r="CI40" s="976"/>
      <c r="CJ40" s="976"/>
      <c r="CK40" s="976"/>
      <c r="CL40" s="986"/>
      <c r="CM40" s="975"/>
      <c r="CN40" s="976"/>
      <c r="CO40" s="976"/>
      <c r="CP40" s="976"/>
      <c r="CQ40" s="986"/>
      <c r="CR40" s="975"/>
      <c r="CS40" s="976"/>
      <c r="CT40" s="976"/>
      <c r="CU40" s="976"/>
      <c r="CV40" s="986"/>
      <c r="CW40" s="975"/>
      <c r="CX40" s="976"/>
      <c r="CY40" s="976"/>
      <c r="CZ40" s="976"/>
      <c r="DA40" s="986"/>
      <c r="DB40" s="975"/>
      <c r="DC40" s="976"/>
      <c r="DD40" s="976"/>
      <c r="DE40" s="976"/>
      <c r="DF40" s="986"/>
      <c r="DG40" s="975"/>
      <c r="DH40" s="976"/>
      <c r="DI40" s="976"/>
      <c r="DJ40" s="976"/>
      <c r="DK40" s="986"/>
      <c r="DL40" s="975"/>
      <c r="DM40" s="976"/>
      <c r="DN40" s="976"/>
      <c r="DO40" s="976"/>
      <c r="DP40" s="986"/>
      <c r="DQ40" s="975"/>
      <c r="DR40" s="976"/>
      <c r="DS40" s="976"/>
      <c r="DT40" s="976"/>
      <c r="DU40" s="986"/>
      <c r="DV40" s="968"/>
      <c r="DW40" s="969"/>
      <c r="DX40" s="969"/>
      <c r="DY40" s="969"/>
      <c r="DZ40" s="987"/>
      <c r="EA40" s="54"/>
    </row>
    <row r="41" spans="1:131" s="51" customFormat="1" ht="26.25" customHeight="1" x14ac:dyDescent="0.15">
      <c r="A41" s="59">
        <v>14</v>
      </c>
      <c r="B41" s="968"/>
      <c r="C41" s="969"/>
      <c r="D41" s="969"/>
      <c r="E41" s="969"/>
      <c r="F41" s="969"/>
      <c r="G41" s="969"/>
      <c r="H41" s="969"/>
      <c r="I41" s="969"/>
      <c r="J41" s="969"/>
      <c r="K41" s="969"/>
      <c r="L41" s="969"/>
      <c r="M41" s="969"/>
      <c r="N41" s="969"/>
      <c r="O41" s="969"/>
      <c r="P41" s="970"/>
      <c r="Q41" s="971"/>
      <c r="R41" s="972"/>
      <c r="S41" s="972"/>
      <c r="T41" s="972"/>
      <c r="U41" s="972"/>
      <c r="V41" s="972"/>
      <c r="W41" s="972"/>
      <c r="X41" s="972"/>
      <c r="Y41" s="972"/>
      <c r="Z41" s="972"/>
      <c r="AA41" s="972"/>
      <c r="AB41" s="972"/>
      <c r="AC41" s="972"/>
      <c r="AD41" s="972"/>
      <c r="AE41" s="978"/>
      <c r="AF41" s="998"/>
      <c r="AG41" s="976"/>
      <c r="AH41" s="976"/>
      <c r="AI41" s="976"/>
      <c r="AJ41" s="999"/>
      <c r="AK41" s="977"/>
      <c r="AL41" s="972"/>
      <c r="AM41" s="972"/>
      <c r="AN41" s="972"/>
      <c r="AO41" s="972"/>
      <c r="AP41" s="972"/>
      <c r="AQ41" s="972"/>
      <c r="AR41" s="972"/>
      <c r="AS41" s="972"/>
      <c r="AT41" s="972"/>
      <c r="AU41" s="972"/>
      <c r="AV41" s="972"/>
      <c r="AW41" s="972"/>
      <c r="AX41" s="972"/>
      <c r="AY41" s="972"/>
      <c r="AZ41" s="1005"/>
      <c r="BA41" s="1005"/>
      <c r="BB41" s="1005"/>
      <c r="BC41" s="1005"/>
      <c r="BD41" s="1005"/>
      <c r="BE41" s="973"/>
      <c r="BF41" s="973"/>
      <c r="BG41" s="973"/>
      <c r="BH41" s="973"/>
      <c r="BI41" s="974"/>
      <c r="BJ41" s="63"/>
      <c r="BK41" s="63"/>
      <c r="BL41" s="63"/>
      <c r="BM41" s="63"/>
      <c r="BN41" s="63"/>
      <c r="BO41" s="62"/>
      <c r="BP41" s="62"/>
      <c r="BQ41" s="59">
        <v>35</v>
      </c>
      <c r="BR41" s="87"/>
      <c r="BS41" s="968"/>
      <c r="BT41" s="969"/>
      <c r="BU41" s="969"/>
      <c r="BV41" s="969"/>
      <c r="BW41" s="969"/>
      <c r="BX41" s="969"/>
      <c r="BY41" s="969"/>
      <c r="BZ41" s="969"/>
      <c r="CA41" s="969"/>
      <c r="CB41" s="969"/>
      <c r="CC41" s="969"/>
      <c r="CD41" s="969"/>
      <c r="CE41" s="969"/>
      <c r="CF41" s="969"/>
      <c r="CG41" s="970"/>
      <c r="CH41" s="975"/>
      <c r="CI41" s="976"/>
      <c r="CJ41" s="976"/>
      <c r="CK41" s="976"/>
      <c r="CL41" s="986"/>
      <c r="CM41" s="975"/>
      <c r="CN41" s="976"/>
      <c r="CO41" s="976"/>
      <c r="CP41" s="976"/>
      <c r="CQ41" s="986"/>
      <c r="CR41" s="975"/>
      <c r="CS41" s="976"/>
      <c r="CT41" s="976"/>
      <c r="CU41" s="976"/>
      <c r="CV41" s="986"/>
      <c r="CW41" s="975"/>
      <c r="CX41" s="976"/>
      <c r="CY41" s="976"/>
      <c r="CZ41" s="976"/>
      <c r="DA41" s="986"/>
      <c r="DB41" s="975"/>
      <c r="DC41" s="976"/>
      <c r="DD41" s="976"/>
      <c r="DE41" s="976"/>
      <c r="DF41" s="986"/>
      <c r="DG41" s="975"/>
      <c r="DH41" s="976"/>
      <c r="DI41" s="976"/>
      <c r="DJ41" s="976"/>
      <c r="DK41" s="986"/>
      <c r="DL41" s="975"/>
      <c r="DM41" s="976"/>
      <c r="DN41" s="976"/>
      <c r="DO41" s="976"/>
      <c r="DP41" s="986"/>
      <c r="DQ41" s="975"/>
      <c r="DR41" s="976"/>
      <c r="DS41" s="976"/>
      <c r="DT41" s="976"/>
      <c r="DU41" s="986"/>
      <c r="DV41" s="968"/>
      <c r="DW41" s="969"/>
      <c r="DX41" s="969"/>
      <c r="DY41" s="969"/>
      <c r="DZ41" s="987"/>
      <c r="EA41" s="54"/>
    </row>
    <row r="42" spans="1:131" s="51" customFormat="1" ht="26.25" customHeight="1" x14ac:dyDescent="0.15">
      <c r="A42" s="59">
        <v>15</v>
      </c>
      <c r="B42" s="968"/>
      <c r="C42" s="969"/>
      <c r="D42" s="969"/>
      <c r="E42" s="969"/>
      <c r="F42" s="969"/>
      <c r="G42" s="969"/>
      <c r="H42" s="969"/>
      <c r="I42" s="969"/>
      <c r="J42" s="969"/>
      <c r="K42" s="969"/>
      <c r="L42" s="969"/>
      <c r="M42" s="969"/>
      <c r="N42" s="969"/>
      <c r="O42" s="969"/>
      <c r="P42" s="970"/>
      <c r="Q42" s="971"/>
      <c r="R42" s="972"/>
      <c r="S42" s="972"/>
      <c r="T42" s="972"/>
      <c r="U42" s="972"/>
      <c r="V42" s="972"/>
      <c r="W42" s="972"/>
      <c r="X42" s="972"/>
      <c r="Y42" s="972"/>
      <c r="Z42" s="972"/>
      <c r="AA42" s="972"/>
      <c r="AB42" s="972"/>
      <c r="AC42" s="972"/>
      <c r="AD42" s="972"/>
      <c r="AE42" s="978"/>
      <c r="AF42" s="998"/>
      <c r="AG42" s="976"/>
      <c r="AH42" s="976"/>
      <c r="AI42" s="976"/>
      <c r="AJ42" s="999"/>
      <c r="AK42" s="977"/>
      <c r="AL42" s="972"/>
      <c r="AM42" s="972"/>
      <c r="AN42" s="972"/>
      <c r="AO42" s="972"/>
      <c r="AP42" s="972"/>
      <c r="AQ42" s="972"/>
      <c r="AR42" s="972"/>
      <c r="AS42" s="972"/>
      <c r="AT42" s="972"/>
      <c r="AU42" s="972"/>
      <c r="AV42" s="972"/>
      <c r="AW42" s="972"/>
      <c r="AX42" s="972"/>
      <c r="AY42" s="972"/>
      <c r="AZ42" s="1005"/>
      <c r="BA42" s="1005"/>
      <c r="BB42" s="1005"/>
      <c r="BC42" s="1005"/>
      <c r="BD42" s="1005"/>
      <c r="BE42" s="973"/>
      <c r="BF42" s="973"/>
      <c r="BG42" s="973"/>
      <c r="BH42" s="973"/>
      <c r="BI42" s="974"/>
      <c r="BJ42" s="63"/>
      <c r="BK42" s="63"/>
      <c r="BL42" s="63"/>
      <c r="BM42" s="63"/>
      <c r="BN42" s="63"/>
      <c r="BO42" s="62"/>
      <c r="BP42" s="62"/>
      <c r="BQ42" s="59">
        <v>36</v>
      </c>
      <c r="BR42" s="87"/>
      <c r="BS42" s="968"/>
      <c r="BT42" s="969"/>
      <c r="BU42" s="969"/>
      <c r="BV42" s="969"/>
      <c r="BW42" s="969"/>
      <c r="BX42" s="969"/>
      <c r="BY42" s="969"/>
      <c r="BZ42" s="969"/>
      <c r="CA42" s="969"/>
      <c r="CB42" s="969"/>
      <c r="CC42" s="969"/>
      <c r="CD42" s="969"/>
      <c r="CE42" s="969"/>
      <c r="CF42" s="969"/>
      <c r="CG42" s="970"/>
      <c r="CH42" s="975"/>
      <c r="CI42" s="976"/>
      <c r="CJ42" s="976"/>
      <c r="CK42" s="976"/>
      <c r="CL42" s="986"/>
      <c r="CM42" s="975"/>
      <c r="CN42" s="976"/>
      <c r="CO42" s="976"/>
      <c r="CP42" s="976"/>
      <c r="CQ42" s="986"/>
      <c r="CR42" s="975"/>
      <c r="CS42" s="976"/>
      <c r="CT42" s="976"/>
      <c r="CU42" s="976"/>
      <c r="CV42" s="986"/>
      <c r="CW42" s="975"/>
      <c r="CX42" s="976"/>
      <c r="CY42" s="976"/>
      <c r="CZ42" s="976"/>
      <c r="DA42" s="986"/>
      <c r="DB42" s="975"/>
      <c r="DC42" s="976"/>
      <c r="DD42" s="976"/>
      <c r="DE42" s="976"/>
      <c r="DF42" s="986"/>
      <c r="DG42" s="975"/>
      <c r="DH42" s="976"/>
      <c r="DI42" s="976"/>
      <c r="DJ42" s="976"/>
      <c r="DK42" s="986"/>
      <c r="DL42" s="975"/>
      <c r="DM42" s="976"/>
      <c r="DN42" s="976"/>
      <c r="DO42" s="976"/>
      <c r="DP42" s="986"/>
      <c r="DQ42" s="975"/>
      <c r="DR42" s="976"/>
      <c r="DS42" s="976"/>
      <c r="DT42" s="976"/>
      <c r="DU42" s="986"/>
      <c r="DV42" s="968"/>
      <c r="DW42" s="969"/>
      <c r="DX42" s="969"/>
      <c r="DY42" s="969"/>
      <c r="DZ42" s="987"/>
      <c r="EA42" s="54"/>
    </row>
    <row r="43" spans="1:131" s="51" customFormat="1" ht="26.25" customHeight="1" x14ac:dyDescent="0.15">
      <c r="A43" s="59">
        <v>16</v>
      </c>
      <c r="B43" s="968"/>
      <c r="C43" s="969"/>
      <c r="D43" s="969"/>
      <c r="E43" s="969"/>
      <c r="F43" s="969"/>
      <c r="G43" s="969"/>
      <c r="H43" s="969"/>
      <c r="I43" s="969"/>
      <c r="J43" s="969"/>
      <c r="K43" s="969"/>
      <c r="L43" s="969"/>
      <c r="M43" s="969"/>
      <c r="N43" s="969"/>
      <c r="O43" s="969"/>
      <c r="P43" s="970"/>
      <c r="Q43" s="971"/>
      <c r="R43" s="972"/>
      <c r="S43" s="972"/>
      <c r="T43" s="972"/>
      <c r="U43" s="972"/>
      <c r="V43" s="972"/>
      <c r="W43" s="972"/>
      <c r="X43" s="972"/>
      <c r="Y43" s="972"/>
      <c r="Z43" s="972"/>
      <c r="AA43" s="972"/>
      <c r="AB43" s="972"/>
      <c r="AC43" s="972"/>
      <c r="AD43" s="972"/>
      <c r="AE43" s="978"/>
      <c r="AF43" s="998"/>
      <c r="AG43" s="976"/>
      <c r="AH43" s="976"/>
      <c r="AI43" s="976"/>
      <c r="AJ43" s="999"/>
      <c r="AK43" s="977"/>
      <c r="AL43" s="972"/>
      <c r="AM43" s="972"/>
      <c r="AN43" s="972"/>
      <c r="AO43" s="972"/>
      <c r="AP43" s="972"/>
      <c r="AQ43" s="972"/>
      <c r="AR43" s="972"/>
      <c r="AS43" s="972"/>
      <c r="AT43" s="972"/>
      <c r="AU43" s="972"/>
      <c r="AV43" s="972"/>
      <c r="AW43" s="972"/>
      <c r="AX43" s="972"/>
      <c r="AY43" s="972"/>
      <c r="AZ43" s="1005"/>
      <c r="BA43" s="1005"/>
      <c r="BB43" s="1005"/>
      <c r="BC43" s="1005"/>
      <c r="BD43" s="1005"/>
      <c r="BE43" s="973"/>
      <c r="BF43" s="973"/>
      <c r="BG43" s="973"/>
      <c r="BH43" s="973"/>
      <c r="BI43" s="974"/>
      <c r="BJ43" s="63"/>
      <c r="BK43" s="63"/>
      <c r="BL43" s="63"/>
      <c r="BM43" s="63"/>
      <c r="BN43" s="63"/>
      <c r="BO43" s="62"/>
      <c r="BP43" s="62"/>
      <c r="BQ43" s="59">
        <v>37</v>
      </c>
      <c r="BR43" s="87"/>
      <c r="BS43" s="968"/>
      <c r="BT43" s="969"/>
      <c r="BU43" s="969"/>
      <c r="BV43" s="969"/>
      <c r="BW43" s="969"/>
      <c r="BX43" s="969"/>
      <c r="BY43" s="969"/>
      <c r="BZ43" s="969"/>
      <c r="CA43" s="969"/>
      <c r="CB43" s="969"/>
      <c r="CC43" s="969"/>
      <c r="CD43" s="969"/>
      <c r="CE43" s="969"/>
      <c r="CF43" s="969"/>
      <c r="CG43" s="970"/>
      <c r="CH43" s="975"/>
      <c r="CI43" s="976"/>
      <c r="CJ43" s="976"/>
      <c r="CK43" s="976"/>
      <c r="CL43" s="986"/>
      <c r="CM43" s="975"/>
      <c r="CN43" s="976"/>
      <c r="CO43" s="976"/>
      <c r="CP43" s="976"/>
      <c r="CQ43" s="986"/>
      <c r="CR43" s="975"/>
      <c r="CS43" s="976"/>
      <c r="CT43" s="976"/>
      <c r="CU43" s="976"/>
      <c r="CV43" s="986"/>
      <c r="CW43" s="975"/>
      <c r="CX43" s="976"/>
      <c r="CY43" s="976"/>
      <c r="CZ43" s="976"/>
      <c r="DA43" s="986"/>
      <c r="DB43" s="975"/>
      <c r="DC43" s="976"/>
      <c r="DD43" s="976"/>
      <c r="DE43" s="976"/>
      <c r="DF43" s="986"/>
      <c r="DG43" s="975"/>
      <c r="DH43" s="976"/>
      <c r="DI43" s="976"/>
      <c r="DJ43" s="976"/>
      <c r="DK43" s="986"/>
      <c r="DL43" s="975"/>
      <c r="DM43" s="976"/>
      <c r="DN43" s="976"/>
      <c r="DO43" s="976"/>
      <c r="DP43" s="986"/>
      <c r="DQ43" s="975"/>
      <c r="DR43" s="976"/>
      <c r="DS43" s="976"/>
      <c r="DT43" s="976"/>
      <c r="DU43" s="986"/>
      <c r="DV43" s="968"/>
      <c r="DW43" s="969"/>
      <c r="DX43" s="969"/>
      <c r="DY43" s="969"/>
      <c r="DZ43" s="987"/>
      <c r="EA43" s="54"/>
    </row>
    <row r="44" spans="1:131" s="51" customFormat="1" ht="26.25" customHeight="1" x14ac:dyDescent="0.15">
      <c r="A44" s="59">
        <v>17</v>
      </c>
      <c r="B44" s="968"/>
      <c r="C44" s="969"/>
      <c r="D44" s="969"/>
      <c r="E44" s="969"/>
      <c r="F44" s="969"/>
      <c r="G44" s="969"/>
      <c r="H44" s="969"/>
      <c r="I44" s="969"/>
      <c r="J44" s="969"/>
      <c r="K44" s="969"/>
      <c r="L44" s="969"/>
      <c r="M44" s="969"/>
      <c r="N44" s="969"/>
      <c r="O44" s="969"/>
      <c r="P44" s="970"/>
      <c r="Q44" s="971"/>
      <c r="R44" s="972"/>
      <c r="S44" s="972"/>
      <c r="T44" s="972"/>
      <c r="U44" s="972"/>
      <c r="V44" s="972"/>
      <c r="W44" s="972"/>
      <c r="X44" s="972"/>
      <c r="Y44" s="972"/>
      <c r="Z44" s="972"/>
      <c r="AA44" s="972"/>
      <c r="AB44" s="972"/>
      <c r="AC44" s="972"/>
      <c r="AD44" s="972"/>
      <c r="AE44" s="978"/>
      <c r="AF44" s="998"/>
      <c r="AG44" s="976"/>
      <c r="AH44" s="976"/>
      <c r="AI44" s="976"/>
      <c r="AJ44" s="999"/>
      <c r="AK44" s="977"/>
      <c r="AL44" s="972"/>
      <c r="AM44" s="972"/>
      <c r="AN44" s="972"/>
      <c r="AO44" s="972"/>
      <c r="AP44" s="972"/>
      <c r="AQ44" s="972"/>
      <c r="AR44" s="972"/>
      <c r="AS44" s="972"/>
      <c r="AT44" s="972"/>
      <c r="AU44" s="972"/>
      <c r="AV44" s="972"/>
      <c r="AW44" s="972"/>
      <c r="AX44" s="972"/>
      <c r="AY44" s="972"/>
      <c r="AZ44" s="1005"/>
      <c r="BA44" s="1005"/>
      <c r="BB44" s="1005"/>
      <c r="BC44" s="1005"/>
      <c r="BD44" s="1005"/>
      <c r="BE44" s="973"/>
      <c r="BF44" s="973"/>
      <c r="BG44" s="973"/>
      <c r="BH44" s="973"/>
      <c r="BI44" s="974"/>
      <c r="BJ44" s="63"/>
      <c r="BK44" s="63"/>
      <c r="BL44" s="63"/>
      <c r="BM44" s="63"/>
      <c r="BN44" s="63"/>
      <c r="BO44" s="62"/>
      <c r="BP44" s="62"/>
      <c r="BQ44" s="59">
        <v>38</v>
      </c>
      <c r="BR44" s="87"/>
      <c r="BS44" s="968"/>
      <c r="BT44" s="969"/>
      <c r="BU44" s="969"/>
      <c r="BV44" s="969"/>
      <c r="BW44" s="969"/>
      <c r="BX44" s="969"/>
      <c r="BY44" s="969"/>
      <c r="BZ44" s="969"/>
      <c r="CA44" s="969"/>
      <c r="CB44" s="969"/>
      <c r="CC44" s="969"/>
      <c r="CD44" s="969"/>
      <c r="CE44" s="969"/>
      <c r="CF44" s="969"/>
      <c r="CG44" s="970"/>
      <c r="CH44" s="975"/>
      <c r="CI44" s="976"/>
      <c r="CJ44" s="976"/>
      <c r="CK44" s="976"/>
      <c r="CL44" s="986"/>
      <c r="CM44" s="975"/>
      <c r="CN44" s="976"/>
      <c r="CO44" s="976"/>
      <c r="CP44" s="976"/>
      <c r="CQ44" s="986"/>
      <c r="CR44" s="975"/>
      <c r="CS44" s="976"/>
      <c r="CT44" s="976"/>
      <c r="CU44" s="976"/>
      <c r="CV44" s="986"/>
      <c r="CW44" s="975"/>
      <c r="CX44" s="976"/>
      <c r="CY44" s="976"/>
      <c r="CZ44" s="976"/>
      <c r="DA44" s="986"/>
      <c r="DB44" s="975"/>
      <c r="DC44" s="976"/>
      <c r="DD44" s="976"/>
      <c r="DE44" s="976"/>
      <c r="DF44" s="986"/>
      <c r="DG44" s="975"/>
      <c r="DH44" s="976"/>
      <c r="DI44" s="976"/>
      <c r="DJ44" s="976"/>
      <c r="DK44" s="986"/>
      <c r="DL44" s="975"/>
      <c r="DM44" s="976"/>
      <c r="DN44" s="976"/>
      <c r="DO44" s="976"/>
      <c r="DP44" s="986"/>
      <c r="DQ44" s="975"/>
      <c r="DR44" s="976"/>
      <c r="DS44" s="976"/>
      <c r="DT44" s="976"/>
      <c r="DU44" s="986"/>
      <c r="DV44" s="968"/>
      <c r="DW44" s="969"/>
      <c r="DX44" s="969"/>
      <c r="DY44" s="969"/>
      <c r="DZ44" s="987"/>
      <c r="EA44" s="54"/>
    </row>
    <row r="45" spans="1:131" s="51" customFormat="1" ht="26.25" customHeight="1" x14ac:dyDescent="0.15">
      <c r="A45" s="59">
        <v>18</v>
      </c>
      <c r="B45" s="968"/>
      <c r="C45" s="969"/>
      <c r="D45" s="969"/>
      <c r="E45" s="969"/>
      <c r="F45" s="969"/>
      <c r="G45" s="969"/>
      <c r="H45" s="969"/>
      <c r="I45" s="969"/>
      <c r="J45" s="969"/>
      <c r="K45" s="969"/>
      <c r="L45" s="969"/>
      <c r="M45" s="969"/>
      <c r="N45" s="969"/>
      <c r="O45" s="969"/>
      <c r="P45" s="970"/>
      <c r="Q45" s="971"/>
      <c r="R45" s="972"/>
      <c r="S45" s="972"/>
      <c r="T45" s="972"/>
      <c r="U45" s="972"/>
      <c r="V45" s="972"/>
      <c r="W45" s="972"/>
      <c r="X45" s="972"/>
      <c r="Y45" s="972"/>
      <c r="Z45" s="972"/>
      <c r="AA45" s="972"/>
      <c r="AB45" s="972"/>
      <c r="AC45" s="972"/>
      <c r="AD45" s="972"/>
      <c r="AE45" s="978"/>
      <c r="AF45" s="998"/>
      <c r="AG45" s="976"/>
      <c r="AH45" s="976"/>
      <c r="AI45" s="976"/>
      <c r="AJ45" s="999"/>
      <c r="AK45" s="977"/>
      <c r="AL45" s="972"/>
      <c r="AM45" s="972"/>
      <c r="AN45" s="972"/>
      <c r="AO45" s="972"/>
      <c r="AP45" s="972"/>
      <c r="AQ45" s="972"/>
      <c r="AR45" s="972"/>
      <c r="AS45" s="972"/>
      <c r="AT45" s="972"/>
      <c r="AU45" s="972"/>
      <c r="AV45" s="972"/>
      <c r="AW45" s="972"/>
      <c r="AX45" s="972"/>
      <c r="AY45" s="972"/>
      <c r="AZ45" s="1005"/>
      <c r="BA45" s="1005"/>
      <c r="BB45" s="1005"/>
      <c r="BC45" s="1005"/>
      <c r="BD45" s="1005"/>
      <c r="BE45" s="973"/>
      <c r="BF45" s="973"/>
      <c r="BG45" s="973"/>
      <c r="BH45" s="973"/>
      <c r="BI45" s="974"/>
      <c r="BJ45" s="63"/>
      <c r="BK45" s="63"/>
      <c r="BL45" s="63"/>
      <c r="BM45" s="63"/>
      <c r="BN45" s="63"/>
      <c r="BO45" s="62"/>
      <c r="BP45" s="62"/>
      <c r="BQ45" s="59">
        <v>39</v>
      </c>
      <c r="BR45" s="87"/>
      <c r="BS45" s="968"/>
      <c r="BT45" s="969"/>
      <c r="BU45" s="969"/>
      <c r="BV45" s="969"/>
      <c r="BW45" s="969"/>
      <c r="BX45" s="969"/>
      <c r="BY45" s="969"/>
      <c r="BZ45" s="969"/>
      <c r="CA45" s="969"/>
      <c r="CB45" s="969"/>
      <c r="CC45" s="969"/>
      <c r="CD45" s="969"/>
      <c r="CE45" s="969"/>
      <c r="CF45" s="969"/>
      <c r="CG45" s="970"/>
      <c r="CH45" s="975"/>
      <c r="CI45" s="976"/>
      <c r="CJ45" s="976"/>
      <c r="CK45" s="976"/>
      <c r="CL45" s="986"/>
      <c r="CM45" s="975"/>
      <c r="CN45" s="976"/>
      <c r="CO45" s="976"/>
      <c r="CP45" s="976"/>
      <c r="CQ45" s="986"/>
      <c r="CR45" s="975"/>
      <c r="CS45" s="976"/>
      <c r="CT45" s="976"/>
      <c r="CU45" s="976"/>
      <c r="CV45" s="986"/>
      <c r="CW45" s="975"/>
      <c r="CX45" s="976"/>
      <c r="CY45" s="976"/>
      <c r="CZ45" s="976"/>
      <c r="DA45" s="986"/>
      <c r="DB45" s="975"/>
      <c r="DC45" s="976"/>
      <c r="DD45" s="976"/>
      <c r="DE45" s="976"/>
      <c r="DF45" s="986"/>
      <c r="DG45" s="975"/>
      <c r="DH45" s="976"/>
      <c r="DI45" s="976"/>
      <c r="DJ45" s="976"/>
      <c r="DK45" s="986"/>
      <c r="DL45" s="975"/>
      <c r="DM45" s="976"/>
      <c r="DN45" s="976"/>
      <c r="DO45" s="976"/>
      <c r="DP45" s="986"/>
      <c r="DQ45" s="975"/>
      <c r="DR45" s="976"/>
      <c r="DS45" s="976"/>
      <c r="DT45" s="976"/>
      <c r="DU45" s="986"/>
      <c r="DV45" s="968"/>
      <c r="DW45" s="969"/>
      <c r="DX45" s="969"/>
      <c r="DY45" s="969"/>
      <c r="DZ45" s="987"/>
      <c r="EA45" s="54"/>
    </row>
    <row r="46" spans="1:131" s="51" customFormat="1" ht="26.25" customHeight="1" x14ac:dyDescent="0.15">
      <c r="A46" s="59">
        <v>19</v>
      </c>
      <c r="B46" s="968"/>
      <c r="C46" s="969"/>
      <c r="D46" s="969"/>
      <c r="E46" s="969"/>
      <c r="F46" s="969"/>
      <c r="G46" s="969"/>
      <c r="H46" s="969"/>
      <c r="I46" s="969"/>
      <c r="J46" s="969"/>
      <c r="K46" s="969"/>
      <c r="L46" s="969"/>
      <c r="M46" s="969"/>
      <c r="N46" s="969"/>
      <c r="O46" s="969"/>
      <c r="P46" s="970"/>
      <c r="Q46" s="971"/>
      <c r="R46" s="972"/>
      <c r="S46" s="972"/>
      <c r="T46" s="972"/>
      <c r="U46" s="972"/>
      <c r="V46" s="972"/>
      <c r="W46" s="972"/>
      <c r="X46" s="972"/>
      <c r="Y46" s="972"/>
      <c r="Z46" s="972"/>
      <c r="AA46" s="972"/>
      <c r="AB46" s="972"/>
      <c r="AC46" s="972"/>
      <c r="AD46" s="972"/>
      <c r="AE46" s="978"/>
      <c r="AF46" s="998"/>
      <c r="AG46" s="976"/>
      <c r="AH46" s="976"/>
      <c r="AI46" s="976"/>
      <c r="AJ46" s="999"/>
      <c r="AK46" s="977"/>
      <c r="AL46" s="972"/>
      <c r="AM46" s="972"/>
      <c r="AN46" s="972"/>
      <c r="AO46" s="972"/>
      <c r="AP46" s="972"/>
      <c r="AQ46" s="972"/>
      <c r="AR46" s="972"/>
      <c r="AS46" s="972"/>
      <c r="AT46" s="972"/>
      <c r="AU46" s="972"/>
      <c r="AV46" s="972"/>
      <c r="AW46" s="972"/>
      <c r="AX46" s="972"/>
      <c r="AY46" s="972"/>
      <c r="AZ46" s="1005"/>
      <c r="BA46" s="1005"/>
      <c r="BB46" s="1005"/>
      <c r="BC46" s="1005"/>
      <c r="BD46" s="1005"/>
      <c r="BE46" s="973"/>
      <c r="BF46" s="973"/>
      <c r="BG46" s="973"/>
      <c r="BH46" s="973"/>
      <c r="BI46" s="974"/>
      <c r="BJ46" s="63"/>
      <c r="BK46" s="63"/>
      <c r="BL46" s="63"/>
      <c r="BM46" s="63"/>
      <c r="BN46" s="63"/>
      <c r="BO46" s="62"/>
      <c r="BP46" s="62"/>
      <c r="BQ46" s="59">
        <v>40</v>
      </c>
      <c r="BR46" s="87"/>
      <c r="BS46" s="968"/>
      <c r="BT46" s="969"/>
      <c r="BU46" s="969"/>
      <c r="BV46" s="969"/>
      <c r="BW46" s="969"/>
      <c r="BX46" s="969"/>
      <c r="BY46" s="969"/>
      <c r="BZ46" s="969"/>
      <c r="CA46" s="969"/>
      <c r="CB46" s="969"/>
      <c r="CC46" s="969"/>
      <c r="CD46" s="969"/>
      <c r="CE46" s="969"/>
      <c r="CF46" s="969"/>
      <c r="CG46" s="970"/>
      <c r="CH46" s="975"/>
      <c r="CI46" s="976"/>
      <c r="CJ46" s="976"/>
      <c r="CK46" s="976"/>
      <c r="CL46" s="986"/>
      <c r="CM46" s="975"/>
      <c r="CN46" s="976"/>
      <c r="CO46" s="976"/>
      <c r="CP46" s="976"/>
      <c r="CQ46" s="986"/>
      <c r="CR46" s="975"/>
      <c r="CS46" s="976"/>
      <c r="CT46" s="976"/>
      <c r="CU46" s="976"/>
      <c r="CV46" s="986"/>
      <c r="CW46" s="975"/>
      <c r="CX46" s="976"/>
      <c r="CY46" s="976"/>
      <c r="CZ46" s="976"/>
      <c r="DA46" s="986"/>
      <c r="DB46" s="975"/>
      <c r="DC46" s="976"/>
      <c r="DD46" s="976"/>
      <c r="DE46" s="976"/>
      <c r="DF46" s="986"/>
      <c r="DG46" s="975"/>
      <c r="DH46" s="976"/>
      <c r="DI46" s="976"/>
      <c r="DJ46" s="976"/>
      <c r="DK46" s="986"/>
      <c r="DL46" s="975"/>
      <c r="DM46" s="976"/>
      <c r="DN46" s="976"/>
      <c r="DO46" s="976"/>
      <c r="DP46" s="986"/>
      <c r="DQ46" s="975"/>
      <c r="DR46" s="976"/>
      <c r="DS46" s="976"/>
      <c r="DT46" s="976"/>
      <c r="DU46" s="986"/>
      <c r="DV46" s="968"/>
      <c r="DW46" s="969"/>
      <c r="DX46" s="969"/>
      <c r="DY46" s="969"/>
      <c r="DZ46" s="987"/>
      <c r="EA46" s="54"/>
    </row>
    <row r="47" spans="1:131" s="51" customFormat="1" ht="26.25" customHeight="1" x14ac:dyDescent="0.15">
      <c r="A47" s="59">
        <v>20</v>
      </c>
      <c r="B47" s="968"/>
      <c r="C47" s="969"/>
      <c r="D47" s="969"/>
      <c r="E47" s="969"/>
      <c r="F47" s="969"/>
      <c r="G47" s="969"/>
      <c r="H47" s="969"/>
      <c r="I47" s="969"/>
      <c r="J47" s="969"/>
      <c r="K47" s="969"/>
      <c r="L47" s="969"/>
      <c r="M47" s="969"/>
      <c r="N47" s="969"/>
      <c r="O47" s="969"/>
      <c r="P47" s="970"/>
      <c r="Q47" s="971"/>
      <c r="R47" s="972"/>
      <c r="S47" s="972"/>
      <c r="T47" s="972"/>
      <c r="U47" s="972"/>
      <c r="V47" s="972"/>
      <c r="W47" s="972"/>
      <c r="X47" s="972"/>
      <c r="Y47" s="972"/>
      <c r="Z47" s="972"/>
      <c r="AA47" s="972"/>
      <c r="AB47" s="972"/>
      <c r="AC47" s="972"/>
      <c r="AD47" s="972"/>
      <c r="AE47" s="978"/>
      <c r="AF47" s="998"/>
      <c r="AG47" s="976"/>
      <c r="AH47" s="976"/>
      <c r="AI47" s="976"/>
      <c r="AJ47" s="999"/>
      <c r="AK47" s="977"/>
      <c r="AL47" s="972"/>
      <c r="AM47" s="972"/>
      <c r="AN47" s="972"/>
      <c r="AO47" s="972"/>
      <c r="AP47" s="972"/>
      <c r="AQ47" s="972"/>
      <c r="AR47" s="972"/>
      <c r="AS47" s="972"/>
      <c r="AT47" s="972"/>
      <c r="AU47" s="972"/>
      <c r="AV47" s="972"/>
      <c r="AW47" s="972"/>
      <c r="AX47" s="972"/>
      <c r="AY47" s="972"/>
      <c r="AZ47" s="1005"/>
      <c r="BA47" s="1005"/>
      <c r="BB47" s="1005"/>
      <c r="BC47" s="1005"/>
      <c r="BD47" s="1005"/>
      <c r="BE47" s="973"/>
      <c r="BF47" s="973"/>
      <c r="BG47" s="973"/>
      <c r="BH47" s="973"/>
      <c r="BI47" s="974"/>
      <c r="BJ47" s="63"/>
      <c r="BK47" s="63"/>
      <c r="BL47" s="63"/>
      <c r="BM47" s="63"/>
      <c r="BN47" s="63"/>
      <c r="BO47" s="62"/>
      <c r="BP47" s="62"/>
      <c r="BQ47" s="59">
        <v>41</v>
      </c>
      <c r="BR47" s="87"/>
      <c r="BS47" s="968"/>
      <c r="BT47" s="969"/>
      <c r="BU47" s="969"/>
      <c r="BV47" s="969"/>
      <c r="BW47" s="969"/>
      <c r="BX47" s="969"/>
      <c r="BY47" s="969"/>
      <c r="BZ47" s="969"/>
      <c r="CA47" s="969"/>
      <c r="CB47" s="969"/>
      <c r="CC47" s="969"/>
      <c r="CD47" s="969"/>
      <c r="CE47" s="969"/>
      <c r="CF47" s="969"/>
      <c r="CG47" s="970"/>
      <c r="CH47" s="975"/>
      <c r="CI47" s="976"/>
      <c r="CJ47" s="976"/>
      <c r="CK47" s="976"/>
      <c r="CL47" s="986"/>
      <c r="CM47" s="975"/>
      <c r="CN47" s="976"/>
      <c r="CO47" s="976"/>
      <c r="CP47" s="976"/>
      <c r="CQ47" s="986"/>
      <c r="CR47" s="975"/>
      <c r="CS47" s="976"/>
      <c r="CT47" s="976"/>
      <c r="CU47" s="976"/>
      <c r="CV47" s="986"/>
      <c r="CW47" s="975"/>
      <c r="CX47" s="976"/>
      <c r="CY47" s="976"/>
      <c r="CZ47" s="976"/>
      <c r="DA47" s="986"/>
      <c r="DB47" s="975"/>
      <c r="DC47" s="976"/>
      <c r="DD47" s="976"/>
      <c r="DE47" s="976"/>
      <c r="DF47" s="986"/>
      <c r="DG47" s="975"/>
      <c r="DH47" s="976"/>
      <c r="DI47" s="976"/>
      <c r="DJ47" s="976"/>
      <c r="DK47" s="986"/>
      <c r="DL47" s="975"/>
      <c r="DM47" s="976"/>
      <c r="DN47" s="976"/>
      <c r="DO47" s="976"/>
      <c r="DP47" s="986"/>
      <c r="DQ47" s="975"/>
      <c r="DR47" s="976"/>
      <c r="DS47" s="976"/>
      <c r="DT47" s="976"/>
      <c r="DU47" s="986"/>
      <c r="DV47" s="968"/>
      <c r="DW47" s="969"/>
      <c r="DX47" s="969"/>
      <c r="DY47" s="969"/>
      <c r="DZ47" s="987"/>
      <c r="EA47" s="54"/>
    </row>
    <row r="48" spans="1:131" s="51" customFormat="1" ht="26.25" customHeight="1" x14ac:dyDescent="0.15">
      <c r="A48" s="59">
        <v>21</v>
      </c>
      <c r="B48" s="968"/>
      <c r="C48" s="969"/>
      <c r="D48" s="969"/>
      <c r="E48" s="969"/>
      <c r="F48" s="969"/>
      <c r="G48" s="969"/>
      <c r="H48" s="969"/>
      <c r="I48" s="969"/>
      <c r="J48" s="969"/>
      <c r="K48" s="969"/>
      <c r="L48" s="969"/>
      <c r="M48" s="969"/>
      <c r="N48" s="969"/>
      <c r="O48" s="969"/>
      <c r="P48" s="970"/>
      <c r="Q48" s="971"/>
      <c r="R48" s="972"/>
      <c r="S48" s="972"/>
      <c r="T48" s="972"/>
      <c r="U48" s="972"/>
      <c r="V48" s="972"/>
      <c r="W48" s="972"/>
      <c r="X48" s="972"/>
      <c r="Y48" s="972"/>
      <c r="Z48" s="972"/>
      <c r="AA48" s="972"/>
      <c r="AB48" s="972"/>
      <c r="AC48" s="972"/>
      <c r="AD48" s="972"/>
      <c r="AE48" s="978"/>
      <c r="AF48" s="998"/>
      <c r="AG48" s="976"/>
      <c r="AH48" s="976"/>
      <c r="AI48" s="976"/>
      <c r="AJ48" s="999"/>
      <c r="AK48" s="977"/>
      <c r="AL48" s="972"/>
      <c r="AM48" s="972"/>
      <c r="AN48" s="972"/>
      <c r="AO48" s="972"/>
      <c r="AP48" s="972"/>
      <c r="AQ48" s="972"/>
      <c r="AR48" s="972"/>
      <c r="AS48" s="972"/>
      <c r="AT48" s="972"/>
      <c r="AU48" s="972"/>
      <c r="AV48" s="972"/>
      <c r="AW48" s="972"/>
      <c r="AX48" s="972"/>
      <c r="AY48" s="972"/>
      <c r="AZ48" s="1005"/>
      <c r="BA48" s="1005"/>
      <c r="BB48" s="1005"/>
      <c r="BC48" s="1005"/>
      <c r="BD48" s="1005"/>
      <c r="BE48" s="973"/>
      <c r="BF48" s="973"/>
      <c r="BG48" s="973"/>
      <c r="BH48" s="973"/>
      <c r="BI48" s="974"/>
      <c r="BJ48" s="63"/>
      <c r="BK48" s="63"/>
      <c r="BL48" s="63"/>
      <c r="BM48" s="63"/>
      <c r="BN48" s="63"/>
      <c r="BO48" s="62"/>
      <c r="BP48" s="62"/>
      <c r="BQ48" s="59">
        <v>42</v>
      </c>
      <c r="BR48" s="87"/>
      <c r="BS48" s="968"/>
      <c r="BT48" s="969"/>
      <c r="BU48" s="969"/>
      <c r="BV48" s="969"/>
      <c r="BW48" s="969"/>
      <c r="BX48" s="969"/>
      <c r="BY48" s="969"/>
      <c r="BZ48" s="969"/>
      <c r="CA48" s="969"/>
      <c r="CB48" s="969"/>
      <c r="CC48" s="969"/>
      <c r="CD48" s="969"/>
      <c r="CE48" s="969"/>
      <c r="CF48" s="969"/>
      <c r="CG48" s="970"/>
      <c r="CH48" s="975"/>
      <c r="CI48" s="976"/>
      <c r="CJ48" s="976"/>
      <c r="CK48" s="976"/>
      <c r="CL48" s="986"/>
      <c r="CM48" s="975"/>
      <c r="CN48" s="976"/>
      <c r="CO48" s="976"/>
      <c r="CP48" s="976"/>
      <c r="CQ48" s="986"/>
      <c r="CR48" s="975"/>
      <c r="CS48" s="976"/>
      <c r="CT48" s="976"/>
      <c r="CU48" s="976"/>
      <c r="CV48" s="986"/>
      <c r="CW48" s="975"/>
      <c r="CX48" s="976"/>
      <c r="CY48" s="976"/>
      <c r="CZ48" s="976"/>
      <c r="DA48" s="986"/>
      <c r="DB48" s="975"/>
      <c r="DC48" s="976"/>
      <c r="DD48" s="976"/>
      <c r="DE48" s="976"/>
      <c r="DF48" s="986"/>
      <c r="DG48" s="975"/>
      <c r="DH48" s="976"/>
      <c r="DI48" s="976"/>
      <c r="DJ48" s="976"/>
      <c r="DK48" s="986"/>
      <c r="DL48" s="975"/>
      <c r="DM48" s="976"/>
      <c r="DN48" s="976"/>
      <c r="DO48" s="976"/>
      <c r="DP48" s="986"/>
      <c r="DQ48" s="975"/>
      <c r="DR48" s="976"/>
      <c r="DS48" s="976"/>
      <c r="DT48" s="976"/>
      <c r="DU48" s="986"/>
      <c r="DV48" s="968"/>
      <c r="DW48" s="969"/>
      <c r="DX48" s="969"/>
      <c r="DY48" s="969"/>
      <c r="DZ48" s="987"/>
      <c r="EA48" s="54"/>
    </row>
    <row r="49" spans="1:131" s="51" customFormat="1" ht="26.25" customHeight="1" x14ac:dyDescent="0.15">
      <c r="A49" s="59">
        <v>22</v>
      </c>
      <c r="B49" s="968"/>
      <c r="C49" s="969"/>
      <c r="D49" s="969"/>
      <c r="E49" s="969"/>
      <c r="F49" s="969"/>
      <c r="G49" s="969"/>
      <c r="H49" s="969"/>
      <c r="I49" s="969"/>
      <c r="J49" s="969"/>
      <c r="K49" s="969"/>
      <c r="L49" s="969"/>
      <c r="M49" s="969"/>
      <c r="N49" s="969"/>
      <c r="O49" s="969"/>
      <c r="P49" s="970"/>
      <c r="Q49" s="971"/>
      <c r="R49" s="972"/>
      <c r="S49" s="972"/>
      <c r="T49" s="972"/>
      <c r="U49" s="972"/>
      <c r="V49" s="972"/>
      <c r="W49" s="972"/>
      <c r="X49" s="972"/>
      <c r="Y49" s="972"/>
      <c r="Z49" s="972"/>
      <c r="AA49" s="972"/>
      <c r="AB49" s="972"/>
      <c r="AC49" s="972"/>
      <c r="AD49" s="972"/>
      <c r="AE49" s="978"/>
      <c r="AF49" s="998"/>
      <c r="AG49" s="976"/>
      <c r="AH49" s="976"/>
      <c r="AI49" s="976"/>
      <c r="AJ49" s="999"/>
      <c r="AK49" s="977"/>
      <c r="AL49" s="972"/>
      <c r="AM49" s="972"/>
      <c r="AN49" s="972"/>
      <c r="AO49" s="972"/>
      <c r="AP49" s="972"/>
      <c r="AQ49" s="972"/>
      <c r="AR49" s="972"/>
      <c r="AS49" s="972"/>
      <c r="AT49" s="972"/>
      <c r="AU49" s="972"/>
      <c r="AV49" s="972"/>
      <c r="AW49" s="972"/>
      <c r="AX49" s="972"/>
      <c r="AY49" s="972"/>
      <c r="AZ49" s="1005"/>
      <c r="BA49" s="1005"/>
      <c r="BB49" s="1005"/>
      <c r="BC49" s="1005"/>
      <c r="BD49" s="1005"/>
      <c r="BE49" s="973"/>
      <c r="BF49" s="973"/>
      <c r="BG49" s="973"/>
      <c r="BH49" s="973"/>
      <c r="BI49" s="974"/>
      <c r="BJ49" s="63"/>
      <c r="BK49" s="63"/>
      <c r="BL49" s="63"/>
      <c r="BM49" s="63"/>
      <c r="BN49" s="63"/>
      <c r="BO49" s="62"/>
      <c r="BP49" s="62"/>
      <c r="BQ49" s="59">
        <v>43</v>
      </c>
      <c r="BR49" s="87"/>
      <c r="BS49" s="968"/>
      <c r="BT49" s="969"/>
      <c r="BU49" s="969"/>
      <c r="BV49" s="969"/>
      <c r="BW49" s="969"/>
      <c r="BX49" s="969"/>
      <c r="BY49" s="969"/>
      <c r="BZ49" s="969"/>
      <c r="CA49" s="969"/>
      <c r="CB49" s="969"/>
      <c r="CC49" s="969"/>
      <c r="CD49" s="969"/>
      <c r="CE49" s="969"/>
      <c r="CF49" s="969"/>
      <c r="CG49" s="970"/>
      <c r="CH49" s="975"/>
      <c r="CI49" s="976"/>
      <c r="CJ49" s="976"/>
      <c r="CK49" s="976"/>
      <c r="CL49" s="986"/>
      <c r="CM49" s="975"/>
      <c r="CN49" s="976"/>
      <c r="CO49" s="976"/>
      <c r="CP49" s="976"/>
      <c r="CQ49" s="986"/>
      <c r="CR49" s="975"/>
      <c r="CS49" s="976"/>
      <c r="CT49" s="976"/>
      <c r="CU49" s="976"/>
      <c r="CV49" s="986"/>
      <c r="CW49" s="975"/>
      <c r="CX49" s="976"/>
      <c r="CY49" s="976"/>
      <c r="CZ49" s="976"/>
      <c r="DA49" s="986"/>
      <c r="DB49" s="975"/>
      <c r="DC49" s="976"/>
      <c r="DD49" s="976"/>
      <c r="DE49" s="976"/>
      <c r="DF49" s="986"/>
      <c r="DG49" s="975"/>
      <c r="DH49" s="976"/>
      <c r="DI49" s="976"/>
      <c r="DJ49" s="976"/>
      <c r="DK49" s="986"/>
      <c r="DL49" s="975"/>
      <c r="DM49" s="976"/>
      <c r="DN49" s="976"/>
      <c r="DO49" s="976"/>
      <c r="DP49" s="986"/>
      <c r="DQ49" s="975"/>
      <c r="DR49" s="976"/>
      <c r="DS49" s="976"/>
      <c r="DT49" s="976"/>
      <c r="DU49" s="986"/>
      <c r="DV49" s="968"/>
      <c r="DW49" s="969"/>
      <c r="DX49" s="969"/>
      <c r="DY49" s="969"/>
      <c r="DZ49" s="987"/>
      <c r="EA49" s="54"/>
    </row>
    <row r="50" spans="1:131" s="51" customFormat="1" ht="26.25" customHeight="1" x14ac:dyDescent="0.15">
      <c r="A50" s="59">
        <v>23</v>
      </c>
      <c r="B50" s="968"/>
      <c r="C50" s="969"/>
      <c r="D50" s="969"/>
      <c r="E50" s="969"/>
      <c r="F50" s="969"/>
      <c r="G50" s="969"/>
      <c r="H50" s="969"/>
      <c r="I50" s="969"/>
      <c r="J50" s="969"/>
      <c r="K50" s="969"/>
      <c r="L50" s="969"/>
      <c r="M50" s="969"/>
      <c r="N50" s="969"/>
      <c r="O50" s="969"/>
      <c r="P50" s="970"/>
      <c r="Q50" s="995"/>
      <c r="R50" s="996"/>
      <c r="S50" s="996"/>
      <c r="T50" s="996"/>
      <c r="U50" s="996"/>
      <c r="V50" s="996"/>
      <c r="W50" s="996"/>
      <c r="X50" s="996"/>
      <c r="Y50" s="996"/>
      <c r="Z50" s="996"/>
      <c r="AA50" s="996"/>
      <c r="AB50" s="996"/>
      <c r="AC50" s="996"/>
      <c r="AD50" s="996"/>
      <c r="AE50" s="997"/>
      <c r="AF50" s="998"/>
      <c r="AG50" s="976"/>
      <c r="AH50" s="976"/>
      <c r="AI50" s="976"/>
      <c r="AJ50" s="999"/>
      <c r="AK50" s="1000"/>
      <c r="AL50" s="996"/>
      <c r="AM50" s="996"/>
      <c r="AN50" s="996"/>
      <c r="AO50" s="996"/>
      <c r="AP50" s="996"/>
      <c r="AQ50" s="996"/>
      <c r="AR50" s="996"/>
      <c r="AS50" s="996"/>
      <c r="AT50" s="996"/>
      <c r="AU50" s="996"/>
      <c r="AV50" s="996"/>
      <c r="AW50" s="996"/>
      <c r="AX50" s="996"/>
      <c r="AY50" s="996"/>
      <c r="AZ50" s="1001"/>
      <c r="BA50" s="1001"/>
      <c r="BB50" s="1001"/>
      <c r="BC50" s="1001"/>
      <c r="BD50" s="1001"/>
      <c r="BE50" s="973"/>
      <c r="BF50" s="973"/>
      <c r="BG50" s="973"/>
      <c r="BH50" s="973"/>
      <c r="BI50" s="974"/>
      <c r="BJ50" s="63"/>
      <c r="BK50" s="63"/>
      <c r="BL50" s="63"/>
      <c r="BM50" s="63"/>
      <c r="BN50" s="63"/>
      <c r="BO50" s="62"/>
      <c r="BP50" s="62"/>
      <c r="BQ50" s="59">
        <v>44</v>
      </c>
      <c r="BR50" s="87"/>
      <c r="BS50" s="968"/>
      <c r="BT50" s="969"/>
      <c r="BU50" s="969"/>
      <c r="BV50" s="969"/>
      <c r="BW50" s="969"/>
      <c r="BX50" s="969"/>
      <c r="BY50" s="969"/>
      <c r="BZ50" s="969"/>
      <c r="CA50" s="969"/>
      <c r="CB50" s="969"/>
      <c r="CC50" s="969"/>
      <c r="CD50" s="969"/>
      <c r="CE50" s="969"/>
      <c r="CF50" s="969"/>
      <c r="CG50" s="970"/>
      <c r="CH50" s="975"/>
      <c r="CI50" s="976"/>
      <c r="CJ50" s="976"/>
      <c r="CK50" s="976"/>
      <c r="CL50" s="986"/>
      <c r="CM50" s="975"/>
      <c r="CN50" s="976"/>
      <c r="CO50" s="976"/>
      <c r="CP50" s="976"/>
      <c r="CQ50" s="986"/>
      <c r="CR50" s="975"/>
      <c r="CS50" s="976"/>
      <c r="CT50" s="976"/>
      <c r="CU50" s="976"/>
      <c r="CV50" s="986"/>
      <c r="CW50" s="975"/>
      <c r="CX50" s="976"/>
      <c r="CY50" s="976"/>
      <c r="CZ50" s="976"/>
      <c r="DA50" s="986"/>
      <c r="DB50" s="975"/>
      <c r="DC50" s="976"/>
      <c r="DD50" s="976"/>
      <c r="DE50" s="976"/>
      <c r="DF50" s="986"/>
      <c r="DG50" s="975"/>
      <c r="DH50" s="976"/>
      <c r="DI50" s="976"/>
      <c r="DJ50" s="976"/>
      <c r="DK50" s="986"/>
      <c r="DL50" s="975"/>
      <c r="DM50" s="976"/>
      <c r="DN50" s="976"/>
      <c r="DO50" s="976"/>
      <c r="DP50" s="986"/>
      <c r="DQ50" s="975"/>
      <c r="DR50" s="976"/>
      <c r="DS50" s="976"/>
      <c r="DT50" s="976"/>
      <c r="DU50" s="986"/>
      <c r="DV50" s="968"/>
      <c r="DW50" s="969"/>
      <c r="DX50" s="969"/>
      <c r="DY50" s="969"/>
      <c r="DZ50" s="987"/>
      <c r="EA50" s="54"/>
    </row>
    <row r="51" spans="1:131" s="51" customFormat="1" ht="26.25" customHeight="1" x14ac:dyDescent="0.15">
      <c r="A51" s="59">
        <v>24</v>
      </c>
      <c r="B51" s="968"/>
      <c r="C51" s="969"/>
      <c r="D51" s="969"/>
      <c r="E51" s="969"/>
      <c r="F51" s="969"/>
      <c r="G51" s="969"/>
      <c r="H51" s="969"/>
      <c r="I51" s="969"/>
      <c r="J51" s="969"/>
      <c r="K51" s="969"/>
      <c r="L51" s="969"/>
      <c r="M51" s="969"/>
      <c r="N51" s="969"/>
      <c r="O51" s="969"/>
      <c r="P51" s="970"/>
      <c r="Q51" s="995"/>
      <c r="R51" s="996"/>
      <c r="S51" s="996"/>
      <c r="T51" s="996"/>
      <c r="U51" s="996"/>
      <c r="V51" s="996"/>
      <c r="W51" s="996"/>
      <c r="X51" s="996"/>
      <c r="Y51" s="996"/>
      <c r="Z51" s="996"/>
      <c r="AA51" s="996"/>
      <c r="AB51" s="996"/>
      <c r="AC51" s="996"/>
      <c r="AD51" s="996"/>
      <c r="AE51" s="997"/>
      <c r="AF51" s="998"/>
      <c r="AG51" s="976"/>
      <c r="AH51" s="976"/>
      <c r="AI51" s="976"/>
      <c r="AJ51" s="999"/>
      <c r="AK51" s="1000"/>
      <c r="AL51" s="996"/>
      <c r="AM51" s="996"/>
      <c r="AN51" s="996"/>
      <c r="AO51" s="996"/>
      <c r="AP51" s="996"/>
      <c r="AQ51" s="996"/>
      <c r="AR51" s="996"/>
      <c r="AS51" s="996"/>
      <c r="AT51" s="996"/>
      <c r="AU51" s="996"/>
      <c r="AV51" s="996"/>
      <c r="AW51" s="996"/>
      <c r="AX51" s="996"/>
      <c r="AY51" s="996"/>
      <c r="AZ51" s="1001"/>
      <c r="BA51" s="1001"/>
      <c r="BB51" s="1001"/>
      <c r="BC51" s="1001"/>
      <c r="BD51" s="1001"/>
      <c r="BE51" s="973"/>
      <c r="BF51" s="973"/>
      <c r="BG51" s="973"/>
      <c r="BH51" s="973"/>
      <c r="BI51" s="974"/>
      <c r="BJ51" s="63"/>
      <c r="BK51" s="63"/>
      <c r="BL51" s="63"/>
      <c r="BM51" s="63"/>
      <c r="BN51" s="63"/>
      <c r="BO51" s="62"/>
      <c r="BP51" s="62"/>
      <c r="BQ51" s="59">
        <v>45</v>
      </c>
      <c r="BR51" s="87"/>
      <c r="BS51" s="968"/>
      <c r="BT51" s="969"/>
      <c r="BU51" s="969"/>
      <c r="BV51" s="969"/>
      <c r="BW51" s="969"/>
      <c r="BX51" s="969"/>
      <c r="BY51" s="969"/>
      <c r="BZ51" s="969"/>
      <c r="CA51" s="969"/>
      <c r="CB51" s="969"/>
      <c r="CC51" s="969"/>
      <c r="CD51" s="969"/>
      <c r="CE51" s="969"/>
      <c r="CF51" s="969"/>
      <c r="CG51" s="970"/>
      <c r="CH51" s="975"/>
      <c r="CI51" s="976"/>
      <c r="CJ51" s="976"/>
      <c r="CK51" s="976"/>
      <c r="CL51" s="986"/>
      <c r="CM51" s="975"/>
      <c r="CN51" s="976"/>
      <c r="CO51" s="976"/>
      <c r="CP51" s="976"/>
      <c r="CQ51" s="986"/>
      <c r="CR51" s="975"/>
      <c r="CS51" s="976"/>
      <c r="CT51" s="976"/>
      <c r="CU51" s="976"/>
      <c r="CV51" s="986"/>
      <c r="CW51" s="975"/>
      <c r="CX51" s="976"/>
      <c r="CY51" s="976"/>
      <c r="CZ51" s="976"/>
      <c r="DA51" s="986"/>
      <c r="DB51" s="975"/>
      <c r="DC51" s="976"/>
      <c r="DD51" s="976"/>
      <c r="DE51" s="976"/>
      <c r="DF51" s="986"/>
      <c r="DG51" s="975"/>
      <c r="DH51" s="976"/>
      <c r="DI51" s="976"/>
      <c r="DJ51" s="976"/>
      <c r="DK51" s="986"/>
      <c r="DL51" s="975"/>
      <c r="DM51" s="976"/>
      <c r="DN51" s="976"/>
      <c r="DO51" s="976"/>
      <c r="DP51" s="986"/>
      <c r="DQ51" s="975"/>
      <c r="DR51" s="976"/>
      <c r="DS51" s="976"/>
      <c r="DT51" s="976"/>
      <c r="DU51" s="986"/>
      <c r="DV51" s="968"/>
      <c r="DW51" s="969"/>
      <c r="DX51" s="969"/>
      <c r="DY51" s="969"/>
      <c r="DZ51" s="987"/>
      <c r="EA51" s="54"/>
    </row>
    <row r="52" spans="1:131" s="51" customFormat="1" ht="26.25" customHeight="1" x14ac:dyDescent="0.15">
      <c r="A52" s="59">
        <v>25</v>
      </c>
      <c r="B52" s="968"/>
      <c r="C52" s="969"/>
      <c r="D52" s="969"/>
      <c r="E52" s="969"/>
      <c r="F52" s="969"/>
      <c r="G52" s="969"/>
      <c r="H52" s="969"/>
      <c r="I52" s="969"/>
      <c r="J52" s="969"/>
      <c r="K52" s="969"/>
      <c r="L52" s="969"/>
      <c r="M52" s="969"/>
      <c r="N52" s="969"/>
      <c r="O52" s="969"/>
      <c r="P52" s="970"/>
      <c r="Q52" s="995"/>
      <c r="R52" s="996"/>
      <c r="S52" s="996"/>
      <c r="T52" s="996"/>
      <c r="U52" s="996"/>
      <c r="V52" s="996"/>
      <c r="W52" s="996"/>
      <c r="X52" s="996"/>
      <c r="Y52" s="996"/>
      <c r="Z52" s="996"/>
      <c r="AA52" s="996"/>
      <c r="AB52" s="996"/>
      <c r="AC52" s="996"/>
      <c r="AD52" s="996"/>
      <c r="AE52" s="997"/>
      <c r="AF52" s="998"/>
      <c r="AG52" s="976"/>
      <c r="AH52" s="976"/>
      <c r="AI52" s="976"/>
      <c r="AJ52" s="999"/>
      <c r="AK52" s="1000"/>
      <c r="AL52" s="996"/>
      <c r="AM52" s="996"/>
      <c r="AN52" s="996"/>
      <c r="AO52" s="996"/>
      <c r="AP52" s="996"/>
      <c r="AQ52" s="996"/>
      <c r="AR52" s="996"/>
      <c r="AS52" s="996"/>
      <c r="AT52" s="996"/>
      <c r="AU52" s="996"/>
      <c r="AV52" s="996"/>
      <c r="AW52" s="996"/>
      <c r="AX52" s="996"/>
      <c r="AY52" s="996"/>
      <c r="AZ52" s="1001"/>
      <c r="BA52" s="1001"/>
      <c r="BB52" s="1001"/>
      <c r="BC52" s="1001"/>
      <c r="BD52" s="1001"/>
      <c r="BE52" s="973"/>
      <c r="BF52" s="973"/>
      <c r="BG52" s="973"/>
      <c r="BH52" s="973"/>
      <c r="BI52" s="974"/>
      <c r="BJ52" s="63"/>
      <c r="BK52" s="63"/>
      <c r="BL52" s="63"/>
      <c r="BM52" s="63"/>
      <c r="BN52" s="63"/>
      <c r="BO52" s="62"/>
      <c r="BP52" s="62"/>
      <c r="BQ52" s="59">
        <v>46</v>
      </c>
      <c r="BR52" s="87"/>
      <c r="BS52" s="968"/>
      <c r="BT52" s="969"/>
      <c r="BU52" s="969"/>
      <c r="BV52" s="969"/>
      <c r="BW52" s="969"/>
      <c r="BX52" s="969"/>
      <c r="BY52" s="969"/>
      <c r="BZ52" s="969"/>
      <c r="CA52" s="969"/>
      <c r="CB52" s="969"/>
      <c r="CC52" s="969"/>
      <c r="CD52" s="969"/>
      <c r="CE52" s="969"/>
      <c r="CF52" s="969"/>
      <c r="CG52" s="970"/>
      <c r="CH52" s="975"/>
      <c r="CI52" s="976"/>
      <c r="CJ52" s="976"/>
      <c r="CK52" s="976"/>
      <c r="CL52" s="986"/>
      <c r="CM52" s="975"/>
      <c r="CN52" s="976"/>
      <c r="CO52" s="976"/>
      <c r="CP52" s="976"/>
      <c r="CQ52" s="986"/>
      <c r="CR52" s="975"/>
      <c r="CS52" s="976"/>
      <c r="CT52" s="976"/>
      <c r="CU52" s="976"/>
      <c r="CV52" s="986"/>
      <c r="CW52" s="975"/>
      <c r="CX52" s="976"/>
      <c r="CY52" s="976"/>
      <c r="CZ52" s="976"/>
      <c r="DA52" s="986"/>
      <c r="DB52" s="975"/>
      <c r="DC52" s="976"/>
      <c r="DD52" s="976"/>
      <c r="DE52" s="976"/>
      <c r="DF52" s="986"/>
      <c r="DG52" s="975"/>
      <c r="DH52" s="976"/>
      <c r="DI52" s="976"/>
      <c r="DJ52" s="976"/>
      <c r="DK52" s="986"/>
      <c r="DL52" s="975"/>
      <c r="DM52" s="976"/>
      <c r="DN52" s="976"/>
      <c r="DO52" s="976"/>
      <c r="DP52" s="986"/>
      <c r="DQ52" s="975"/>
      <c r="DR52" s="976"/>
      <c r="DS52" s="976"/>
      <c r="DT52" s="976"/>
      <c r="DU52" s="986"/>
      <c r="DV52" s="968"/>
      <c r="DW52" s="969"/>
      <c r="DX52" s="969"/>
      <c r="DY52" s="969"/>
      <c r="DZ52" s="987"/>
      <c r="EA52" s="54"/>
    </row>
    <row r="53" spans="1:131" s="51" customFormat="1" ht="26.25" customHeight="1" x14ac:dyDescent="0.15">
      <c r="A53" s="59">
        <v>26</v>
      </c>
      <c r="B53" s="968"/>
      <c r="C53" s="969"/>
      <c r="D53" s="969"/>
      <c r="E53" s="969"/>
      <c r="F53" s="969"/>
      <c r="G53" s="969"/>
      <c r="H53" s="969"/>
      <c r="I53" s="969"/>
      <c r="J53" s="969"/>
      <c r="K53" s="969"/>
      <c r="L53" s="969"/>
      <c r="M53" s="969"/>
      <c r="N53" s="969"/>
      <c r="O53" s="969"/>
      <c r="P53" s="970"/>
      <c r="Q53" s="995"/>
      <c r="R53" s="996"/>
      <c r="S53" s="996"/>
      <c r="T53" s="996"/>
      <c r="U53" s="996"/>
      <c r="V53" s="996"/>
      <c r="W53" s="996"/>
      <c r="X53" s="996"/>
      <c r="Y53" s="996"/>
      <c r="Z53" s="996"/>
      <c r="AA53" s="996"/>
      <c r="AB53" s="996"/>
      <c r="AC53" s="996"/>
      <c r="AD53" s="996"/>
      <c r="AE53" s="997"/>
      <c r="AF53" s="998"/>
      <c r="AG53" s="976"/>
      <c r="AH53" s="976"/>
      <c r="AI53" s="976"/>
      <c r="AJ53" s="999"/>
      <c r="AK53" s="1000"/>
      <c r="AL53" s="996"/>
      <c r="AM53" s="996"/>
      <c r="AN53" s="996"/>
      <c r="AO53" s="996"/>
      <c r="AP53" s="996"/>
      <c r="AQ53" s="996"/>
      <c r="AR53" s="996"/>
      <c r="AS53" s="996"/>
      <c r="AT53" s="996"/>
      <c r="AU53" s="996"/>
      <c r="AV53" s="996"/>
      <c r="AW53" s="996"/>
      <c r="AX53" s="996"/>
      <c r="AY53" s="996"/>
      <c r="AZ53" s="1001"/>
      <c r="BA53" s="1001"/>
      <c r="BB53" s="1001"/>
      <c r="BC53" s="1001"/>
      <c r="BD53" s="1001"/>
      <c r="BE53" s="973"/>
      <c r="BF53" s="973"/>
      <c r="BG53" s="973"/>
      <c r="BH53" s="973"/>
      <c r="BI53" s="974"/>
      <c r="BJ53" s="63"/>
      <c r="BK53" s="63"/>
      <c r="BL53" s="63"/>
      <c r="BM53" s="63"/>
      <c r="BN53" s="63"/>
      <c r="BO53" s="62"/>
      <c r="BP53" s="62"/>
      <c r="BQ53" s="59">
        <v>47</v>
      </c>
      <c r="BR53" s="87"/>
      <c r="BS53" s="968"/>
      <c r="BT53" s="969"/>
      <c r="BU53" s="969"/>
      <c r="BV53" s="969"/>
      <c r="BW53" s="969"/>
      <c r="BX53" s="969"/>
      <c r="BY53" s="969"/>
      <c r="BZ53" s="969"/>
      <c r="CA53" s="969"/>
      <c r="CB53" s="969"/>
      <c r="CC53" s="969"/>
      <c r="CD53" s="969"/>
      <c r="CE53" s="969"/>
      <c r="CF53" s="969"/>
      <c r="CG53" s="970"/>
      <c r="CH53" s="975"/>
      <c r="CI53" s="976"/>
      <c r="CJ53" s="976"/>
      <c r="CK53" s="976"/>
      <c r="CL53" s="986"/>
      <c r="CM53" s="975"/>
      <c r="CN53" s="976"/>
      <c r="CO53" s="976"/>
      <c r="CP53" s="976"/>
      <c r="CQ53" s="986"/>
      <c r="CR53" s="975"/>
      <c r="CS53" s="976"/>
      <c r="CT53" s="976"/>
      <c r="CU53" s="976"/>
      <c r="CV53" s="986"/>
      <c r="CW53" s="975"/>
      <c r="CX53" s="976"/>
      <c r="CY53" s="976"/>
      <c r="CZ53" s="976"/>
      <c r="DA53" s="986"/>
      <c r="DB53" s="975"/>
      <c r="DC53" s="976"/>
      <c r="DD53" s="976"/>
      <c r="DE53" s="976"/>
      <c r="DF53" s="986"/>
      <c r="DG53" s="975"/>
      <c r="DH53" s="976"/>
      <c r="DI53" s="976"/>
      <c r="DJ53" s="976"/>
      <c r="DK53" s="986"/>
      <c r="DL53" s="975"/>
      <c r="DM53" s="976"/>
      <c r="DN53" s="976"/>
      <c r="DO53" s="976"/>
      <c r="DP53" s="986"/>
      <c r="DQ53" s="975"/>
      <c r="DR53" s="976"/>
      <c r="DS53" s="976"/>
      <c r="DT53" s="976"/>
      <c r="DU53" s="986"/>
      <c r="DV53" s="968"/>
      <c r="DW53" s="969"/>
      <c r="DX53" s="969"/>
      <c r="DY53" s="969"/>
      <c r="DZ53" s="987"/>
      <c r="EA53" s="54"/>
    </row>
    <row r="54" spans="1:131" s="51" customFormat="1" ht="26.25" customHeight="1" x14ac:dyDescent="0.15">
      <c r="A54" s="59">
        <v>27</v>
      </c>
      <c r="B54" s="968"/>
      <c r="C54" s="969"/>
      <c r="D54" s="969"/>
      <c r="E54" s="969"/>
      <c r="F54" s="969"/>
      <c r="G54" s="969"/>
      <c r="H54" s="969"/>
      <c r="I54" s="969"/>
      <c r="J54" s="969"/>
      <c r="K54" s="969"/>
      <c r="L54" s="969"/>
      <c r="M54" s="969"/>
      <c r="N54" s="969"/>
      <c r="O54" s="969"/>
      <c r="P54" s="970"/>
      <c r="Q54" s="995"/>
      <c r="R54" s="996"/>
      <c r="S54" s="996"/>
      <c r="T54" s="996"/>
      <c r="U54" s="996"/>
      <c r="V54" s="996"/>
      <c r="W54" s="996"/>
      <c r="X54" s="996"/>
      <c r="Y54" s="996"/>
      <c r="Z54" s="996"/>
      <c r="AA54" s="996"/>
      <c r="AB54" s="996"/>
      <c r="AC54" s="996"/>
      <c r="AD54" s="996"/>
      <c r="AE54" s="997"/>
      <c r="AF54" s="998"/>
      <c r="AG54" s="976"/>
      <c r="AH54" s="976"/>
      <c r="AI54" s="976"/>
      <c r="AJ54" s="999"/>
      <c r="AK54" s="1000"/>
      <c r="AL54" s="996"/>
      <c r="AM54" s="996"/>
      <c r="AN54" s="996"/>
      <c r="AO54" s="996"/>
      <c r="AP54" s="996"/>
      <c r="AQ54" s="996"/>
      <c r="AR54" s="996"/>
      <c r="AS54" s="996"/>
      <c r="AT54" s="996"/>
      <c r="AU54" s="996"/>
      <c r="AV54" s="996"/>
      <c r="AW54" s="996"/>
      <c r="AX54" s="996"/>
      <c r="AY54" s="996"/>
      <c r="AZ54" s="1001"/>
      <c r="BA54" s="1001"/>
      <c r="BB54" s="1001"/>
      <c r="BC54" s="1001"/>
      <c r="BD54" s="1001"/>
      <c r="BE54" s="973"/>
      <c r="BF54" s="973"/>
      <c r="BG54" s="973"/>
      <c r="BH54" s="973"/>
      <c r="BI54" s="974"/>
      <c r="BJ54" s="63"/>
      <c r="BK54" s="63"/>
      <c r="BL54" s="63"/>
      <c r="BM54" s="63"/>
      <c r="BN54" s="63"/>
      <c r="BO54" s="62"/>
      <c r="BP54" s="62"/>
      <c r="BQ54" s="59">
        <v>48</v>
      </c>
      <c r="BR54" s="87"/>
      <c r="BS54" s="968"/>
      <c r="BT54" s="969"/>
      <c r="BU54" s="969"/>
      <c r="BV54" s="969"/>
      <c r="BW54" s="969"/>
      <c r="BX54" s="969"/>
      <c r="BY54" s="969"/>
      <c r="BZ54" s="969"/>
      <c r="CA54" s="969"/>
      <c r="CB54" s="969"/>
      <c r="CC54" s="969"/>
      <c r="CD54" s="969"/>
      <c r="CE54" s="969"/>
      <c r="CF54" s="969"/>
      <c r="CG54" s="970"/>
      <c r="CH54" s="975"/>
      <c r="CI54" s="976"/>
      <c r="CJ54" s="976"/>
      <c r="CK54" s="976"/>
      <c r="CL54" s="986"/>
      <c r="CM54" s="975"/>
      <c r="CN54" s="976"/>
      <c r="CO54" s="976"/>
      <c r="CP54" s="976"/>
      <c r="CQ54" s="986"/>
      <c r="CR54" s="975"/>
      <c r="CS54" s="976"/>
      <c r="CT54" s="976"/>
      <c r="CU54" s="976"/>
      <c r="CV54" s="986"/>
      <c r="CW54" s="975"/>
      <c r="CX54" s="976"/>
      <c r="CY54" s="976"/>
      <c r="CZ54" s="976"/>
      <c r="DA54" s="986"/>
      <c r="DB54" s="975"/>
      <c r="DC54" s="976"/>
      <c r="DD54" s="976"/>
      <c r="DE54" s="976"/>
      <c r="DF54" s="986"/>
      <c r="DG54" s="975"/>
      <c r="DH54" s="976"/>
      <c r="DI54" s="976"/>
      <c r="DJ54" s="976"/>
      <c r="DK54" s="986"/>
      <c r="DL54" s="975"/>
      <c r="DM54" s="976"/>
      <c r="DN54" s="976"/>
      <c r="DO54" s="976"/>
      <c r="DP54" s="986"/>
      <c r="DQ54" s="975"/>
      <c r="DR54" s="976"/>
      <c r="DS54" s="976"/>
      <c r="DT54" s="976"/>
      <c r="DU54" s="986"/>
      <c r="DV54" s="968"/>
      <c r="DW54" s="969"/>
      <c r="DX54" s="969"/>
      <c r="DY54" s="969"/>
      <c r="DZ54" s="987"/>
      <c r="EA54" s="54"/>
    </row>
    <row r="55" spans="1:131" s="51" customFormat="1" ht="26.25" customHeight="1" x14ac:dyDescent="0.15">
      <c r="A55" s="59">
        <v>28</v>
      </c>
      <c r="B55" s="968"/>
      <c r="C55" s="969"/>
      <c r="D55" s="969"/>
      <c r="E55" s="969"/>
      <c r="F55" s="969"/>
      <c r="G55" s="969"/>
      <c r="H55" s="969"/>
      <c r="I55" s="969"/>
      <c r="J55" s="969"/>
      <c r="K55" s="969"/>
      <c r="L55" s="969"/>
      <c r="M55" s="969"/>
      <c r="N55" s="969"/>
      <c r="O55" s="969"/>
      <c r="P55" s="970"/>
      <c r="Q55" s="995"/>
      <c r="R55" s="996"/>
      <c r="S55" s="996"/>
      <c r="T55" s="996"/>
      <c r="U55" s="996"/>
      <c r="V55" s="996"/>
      <c r="W55" s="996"/>
      <c r="X55" s="996"/>
      <c r="Y55" s="996"/>
      <c r="Z55" s="996"/>
      <c r="AA55" s="996"/>
      <c r="AB55" s="996"/>
      <c r="AC55" s="996"/>
      <c r="AD55" s="996"/>
      <c r="AE55" s="997"/>
      <c r="AF55" s="998"/>
      <c r="AG55" s="976"/>
      <c r="AH55" s="976"/>
      <c r="AI55" s="976"/>
      <c r="AJ55" s="999"/>
      <c r="AK55" s="1000"/>
      <c r="AL55" s="996"/>
      <c r="AM55" s="996"/>
      <c r="AN55" s="996"/>
      <c r="AO55" s="996"/>
      <c r="AP55" s="996"/>
      <c r="AQ55" s="996"/>
      <c r="AR55" s="996"/>
      <c r="AS55" s="996"/>
      <c r="AT55" s="996"/>
      <c r="AU55" s="996"/>
      <c r="AV55" s="996"/>
      <c r="AW55" s="996"/>
      <c r="AX55" s="996"/>
      <c r="AY55" s="996"/>
      <c r="AZ55" s="1001"/>
      <c r="BA55" s="1001"/>
      <c r="BB55" s="1001"/>
      <c r="BC55" s="1001"/>
      <c r="BD55" s="1001"/>
      <c r="BE55" s="973"/>
      <c r="BF55" s="973"/>
      <c r="BG55" s="973"/>
      <c r="BH55" s="973"/>
      <c r="BI55" s="974"/>
      <c r="BJ55" s="63"/>
      <c r="BK55" s="63"/>
      <c r="BL55" s="63"/>
      <c r="BM55" s="63"/>
      <c r="BN55" s="63"/>
      <c r="BO55" s="62"/>
      <c r="BP55" s="62"/>
      <c r="BQ55" s="59">
        <v>49</v>
      </c>
      <c r="BR55" s="87"/>
      <c r="BS55" s="968"/>
      <c r="BT55" s="969"/>
      <c r="BU55" s="969"/>
      <c r="BV55" s="969"/>
      <c r="BW55" s="969"/>
      <c r="BX55" s="969"/>
      <c r="BY55" s="969"/>
      <c r="BZ55" s="969"/>
      <c r="CA55" s="969"/>
      <c r="CB55" s="969"/>
      <c r="CC55" s="969"/>
      <c r="CD55" s="969"/>
      <c r="CE55" s="969"/>
      <c r="CF55" s="969"/>
      <c r="CG55" s="970"/>
      <c r="CH55" s="975"/>
      <c r="CI55" s="976"/>
      <c r="CJ55" s="976"/>
      <c r="CK55" s="976"/>
      <c r="CL55" s="986"/>
      <c r="CM55" s="975"/>
      <c r="CN55" s="976"/>
      <c r="CO55" s="976"/>
      <c r="CP55" s="976"/>
      <c r="CQ55" s="986"/>
      <c r="CR55" s="975"/>
      <c r="CS55" s="976"/>
      <c r="CT55" s="976"/>
      <c r="CU55" s="976"/>
      <c r="CV55" s="986"/>
      <c r="CW55" s="975"/>
      <c r="CX55" s="976"/>
      <c r="CY55" s="976"/>
      <c r="CZ55" s="976"/>
      <c r="DA55" s="986"/>
      <c r="DB55" s="975"/>
      <c r="DC55" s="976"/>
      <c r="DD55" s="976"/>
      <c r="DE55" s="976"/>
      <c r="DF55" s="986"/>
      <c r="DG55" s="975"/>
      <c r="DH55" s="976"/>
      <c r="DI55" s="976"/>
      <c r="DJ55" s="976"/>
      <c r="DK55" s="986"/>
      <c r="DL55" s="975"/>
      <c r="DM55" s="976"/>
      <c r="DN55" s="976"/>
      <c r="DO55" s="976"/>
      <c r="DP55" s="986"/>
      <c r="DQ55" s="975"/>
      <c r="DR55" s="976"/>
      <c r="DS55" s="976"/>
      <c r="DT55" s="976"/>
      <c r="DU55" s="986"/>
      <c r="DV55" s="968"/>
      <c r="DW55" s="969"/>
      <c r="DX55" s="969"/>
      <c r="DY55" s="969"/>
      <c r="DZ55" s="987"/>
      <c r="EA55" s="54"/>
    </row>
    <row r="56" spans="1:131" s="51" customFormat="1" ht="26.25" customHeight="1" x14ac:dyDescent="0.15">
      <c r="A56" s="59">
        <v>29</v>
      </c>
      <c r="B56" s="968"/>
      <c r="C56" s="969"/>
      <c r="D56" s="969"/>
      <c r="E56" s="969"/>
      <c r="F56" s="969"/>
      <c r="G56" s="969"/>
      <c r="H56" s="969"/>
      <c r="I56" s="969"/>
      <c r="J56" s="969"/>
      <c r="K56" s="969"/>
      <c r="L56" s="969"/>
      <c r="M56" s="969"/>
      <c r="N56" s="969"/>
      <c r="O56" s="969"/>
      <c r="P56" s="970"/>
      <c r="Q56" s="995"/>
      <c r="R56" s="996"/>
      <c r="S56" s="996"/>
      <c r="T56" s="996"/>
      <c r="U56" s="996"/>
      <c r="V56" s="996"/>
      <c r="W56" s="996"/>
      <c r="X56" s="996"/>
      <c r="Y56" s="996"/>
      <c r="Z56" s="996"/>
      <c r="AA56" s="996"/>
      <c r="AB56" s="996"/>
      <c r="AC56" s="996"/>
      <c r="AD56" s="996"/>
      <c r="AE56" s="997"/>
      <c r="AF56" s="998"/>
      <c r="AG56" s="976"/>
      <c r="AH56" s="976"/>
      <c r="AI56" s="976"/>
      <c r="AJ56" s="999"/>
      <c r="AK56" s="1000"/>
      <c r="AL56" s="996"/>
      <c r="AM56" s="996"/>
      <c r="AN56" s="996"/>
      <c r="AO56" s="996"/>
      <c r="AP56" s="996"/>
      <c r="AQ56" s="996"/>
      <c r="AR56" s="996"/>
      <c r="AS56" s="996"/>
      <c r="AT56" s="996"/>
      <c r="AU56" s="996"/>
      <c r="AV56" s="996"/>
      <c r="AW56" s="996"/>
      <c r="AX56" s="996"/>
      <c r="AY56" s="996"/>
      <c r="AZ56" s="1001"/>
      <c r="BA56" s="1001"/>
      <c r="BB56" s="1001"/>
      <c r="BC56" s="1001"/>
      <c r="BD56" s="1001"/>
      <c r="BE56" s="973"/>
      <c r="BF56" s="973"/>
      <c r="BG56" s="973"/>
      <c r="BH56" s="973"/>
      <c r="BI56" s="974"/>
      <c r="BJ56" s="63"/>
      <c r="BK56" s="63"/>
      <c r="BL56" s="63"/>
      <c r="BM56" s="63"/>
      <c r="BN56" s="63"/>
      <c r="BO56" s="62"/>
      <c r="BP56" s="62"/>
      <c r="BQ56" s="59">
        <v>50</v>
      </c>
      <c r="BR56" s="87"/>
      <c r="BS56" s="968"/>
      <c r="BT56" s="969"/>
      <c r="BU56" s="969"/>
      <c r="BV56" s="969"/>
      <c r="BW56" s="969"/>
      <c r="BX56" s="969"/>
      <c r="BY56" s="969"/>
      <c r="BZ56" s="969"/>
      <c r="CA56" s="969"/>
      <c r="CB56" s="969"/>
      <c r="CC56" s="969"/>
      <c r="CD56" s="969"/>
      <c r="CE56" s="969"/>
      <c r="CF56" s="969"/>
      <c r="CG56" s="970"/>
      <c r="CH56" s="975"/>
      <c r="CI56" s="976"/>
      <c r="CJ56" s="976"/>
      <c r="CK56" s="976"/>
      <c r="CL56" s="986"/>
      <c r="CM56" s="975"/>
      <c r="CN56" s="976"/>
      <c r="CO56" s="976"/>
      <c r="CP56" s="976"/>
      <c r="CQ56" s="986"/>
      <c r="CR56" s="975"/>
      <c r="CS56" s="976"/>
      <c r="CT56" s="976"/>
      <c r="CU56" s="976"/>
      <c r="CV56" s="986"/>
      <c r="CW56" s="975"/>
      <c r="CX56" s="976"/>
      <c r="CY56" s="976"/>
      <c r="CZ56" s="976"/>
      <c r="DA56" s="986"/>
      <c r="DB56" s="975"/>
      <c r="DC56" s="976"/>
      <c r="DD56" s="976"/>
      <c r="DE56" s="976"/>
      <c r="DF56" s="986"/>
      <c r="DG56" s="975"/>
      <c r="DH56" s="976"/>
      <c r="DI56" s="976"/>
      <c r="DJ56" s="976"/>
      <c r="DK56" s="986"/>
      <c r="DL56" s="975"/>
      <c r="DM56" s="976"/>
      <c r="DN56" s="976"/>
      <c r="DO56" s="976"/>
      <c r="DP56" s="986"/>
      <c r="DQ56" s="975"/>
      <c r="DR56" s="976"/>
      <c r="DS56" s="976"/>
      <c r="DT56" s="976"/>
      <c r="DU56" s="986"/>
      <c r="DV56" s="968"/>
      <c r="DW56" s="969"/>
      <c r="DX56" s="969"/>
      <c r="DY56" s="969"/>
      <c r="DZ56" s="987"/>
      <c r="EA56" s="54"/>
    </row>
    <row r="57" spans="1:131" s="51" customFormat="1" ht="26.25" customHeight="1" x14ac:dyDescent="0.15">
      <c r="A57" s="59">
        <v>30</v>
      </c>
      <c r="B57" s="968"/>
      <c r="C57" s="969"/>
      <c r="D57" s="969"/>
      <c r="E57" s="969"/>
      <c r="F57" s="969"/>
      <c r="G57" s="969"/>
      <c r="H57" s="969"/>
      <c r="I57" s="969"/>
      <c r="J57" s="969"/>
      <c r="K57" s="969"/>
      <c r="L57" s="969"/>
      <c r="M57" s="969"/>
      <c r="N57" s="969"/>
      <c r="O57" s="969"/>
      <c r="P57" s="970"/>
      <c r="Q57" s="995"/>
      <c r="R57" s="996"/>
      <c r="S57" s="996"/>
      <c r="T57" s="996"/>
      <c r="U57" s="996"/>
      <c r="V57" s="996"/>
      <c r="W57" s="996"/>
      <c r="X57" s="996"/>
      <c r="Y57" s="996"/>
      <c r="Z57" s="996"/>
      <c r="AA57" s="996"/>
      <c r="AB57" s="996"/>
      <c r="AC57" s="996"/>
      <c r="AD57" s="996"/>
      <c r="AE57" s="997"/>
      <c r="AF57" s="998"/>
      <c r="AG57" s="976"/>
      <c r="AH57" s="976"/>
      <c r="AI57" s="976"/>
      <c r="AJ57" s="999"/>
      <c r="AK57" s="1000"/>
      <c r="AL57" s="996"/>
      <c r="AM57" s="996"/>
      <c r="AN57" s="996"/>
      <c r="AO57" s="996"/>
      <c r="AP57" s="996"/>
      <c r="AQ57" s="996"/>
      <c r="AR57" s="996"/>
      <c r="AS57" s="996"/>
      <c r="AT57" s="996"/>
      <c r="AU57" s="996"/>
      <c r="AV57" s="996"/>
      <c r="AW57" s="996"/>
      <c r="AX57" s="996"/>
      <c r="AY57" s="996"/>
      <c r="AZ57" s="1001"/>
      <c r="BA57" s="1001"/>
      <c r="BB57" s="1001"/>
      <c r="BC57" s="1001"/>
      <c r="BD57" s="1001"/>
      <c r="BE57" s="973"/>
      <c r="BF57" s="973"/>
      <c r="BG57" s="973"/>
      <c r="BH57" s="973"/>
      <c r="BI57" s="974"/>
      <c r="BJ57" s="63"/>
      <c r="BK57" s="63"/>
      <c r="BL57" s="63"/>
      <c r="BM57" s="63"/>
      <c r="BN57" s="63"/>
      <c r="BO57" s="62"/>
      <c r="BP57" s="62"/>
      <c r="BQ57" s="59">
        <v>51</v>
      </c>
      <c r="BR57" s="87"/>
      <c r="BS57" s="968"/>
      <c r="BT57" s="969"/>
      <c r="BU57" s="969"/>
      <c r="BV57" s="969"/>
      <c r="BW57" s="969"/>
      <c r="BX57" s="969"/>
      <c r="BY57" s="969"/>
      <c r="BZ57" s="969"/>
      <c r="CA57" s="969"/>
      <c r="CB57" s="969"/>
      <c r="CC57" s="969"/>
      <c r="CD57" s="969"/>
      <c r="CE57" s="969"/>
      <c r="CF57" s="969"/>
      <c r="CG57" s="970"/>
      <c r="CH57" s="975"/>
      <c r="CI57" s="976"/>
      <c r="CJ57" s="976"/>
      <c r="CK57" s="976"/>
      <c r="CL57" s="986"/>
      <c r="CM57" s="975"/>
      <c r="CN57" s="976"/>
      <c r="CO57" s="976"/>
      <c r="CP57" s="976"/>
      <c r="CQ57" s="986"/>
      <c r="CR57" s="975"/>
      <c r="CS57" s="976"/>
      <c r="CT57" s="976"/>
      <c r="CU57" s="976"/>
      <c r="CV57" s="986"/>
      <c r="CW57" s="975"/>
      <c r="CX57" s="976"/>
      <c r="CY57" s="976"/>
      <c r="CZ57" s="976"/>
      <c r="DA57" s="986"/>
      <c r="DB57" s="975"/>
      <c r="DC57" s="976"/>
      <c r="DD57" s="976"/>
      <c r="DE57" s="976"/>
      <c r="DF57" s="986"/>
      <c r="DG57" s="975"/>
      <c r="DH57" s="976"/>
      <c r="DI57" s="976"/>
      <c r="DJ57" s="976"/>
      <c r="DK57" s="986"/>
      <c r="DL57" s="975"/>
      <c r="DM57" s="976"/>
      <c r="DN57" s="976"/>
      <c r="DO57" s="976"/>
      <c r="DP57" s="986"/>
      <c r="DQ57" s="975"/>
      <c r="DR57" s="976"/>
      <c r="DS57" s="976"/>
      <c r="DT57" s="976"/>
      <c r="DU57" s="986"/>
      <c r="DV57" s="968"/>
      <c r="DW57" s="969"/>
      <c r="DX57" s="969"/>
      <c r="DY57" s="969"/>
      <c r="DZ57" s="987"/>
      <c r="EA57" s="54"/>
    </row>
    <row r="58" spans="1:131" s="51" customFormat="1" ht="26.25" customHeight="1" x14ac:dyDescent="0.15">
      <c r="A58" s="59">
        <v>31</v>
      </c>
      <c r="B58" s="968"/>
      <c r="C58" s="969"/>
      <c r="D58" s="969"/>
      <c r="E58" s="969"/>
      <c r="F58" s="969"/>
      <c r="G58" s="969"/>
      <c r="H58" s="969"/>
      <c r="I58" s="969"/>
      <c r="J58" s="969"/>
      <c r="K58" s="969"/>
      <c r="L58" s="969"/>
      <c r="M58" s="969"/>
      <c r="N58" s="969"/>
      <c r="O58" s="969"/>
      <c r="P58" s="970"/>
      <c r="Q58" s="995"/>
      <c r="R58" s="996"/>
      <c r="S58" s="996"/>
      <c r="T58" s="996"/>
      <c r="U58" s="996"/>
      <c r="V58" s="996"/>
      <c r="W58" s="996"/>
      <c r="X58" s="996"/>
      <c r="Y58" s="996"/>
      <c r="Z58" s="996"/>
      <c r="AA58" s="996"/>
      <c r="AB58" s="996"/>
      <c r="AC58" s="996"/>
      <c r="AD58" s="996"/>
      <c r="AE58" s="997"/>
      <c r="AF58" s="998"/>
      <c r="AG58" s="976"/>
      <c r="AH58" s="976"/>
      <c r="AI58" s="976"/>
      <c r="AJ58" s="999"/>
      <c r="AK58" s="1000"/>
      <c r="AL58" s="996"/>
      <c r="AM58" s="996"/>
      <c r="AN58" s="996"/>
      <c r="AO58" s="996"/>
      <c r="AP58" s="996"/>
      <c r="AQ58" s="996"/>
      <c r="AR58" s="996"/>
      <c r="AS58" s="996"/>
      <c r="AT58" s="996"/>
      <c r="AU58" s="996"/>
      <c r="AV58" s="996"/>
      <c r="AW58" s="996"/>
      <c r="AX58" s="996"/>
      <c r="AY58" s="996"/>
      <c r="AZ58" s="1001"/>
      <c r="BA58" s="1001"/>
      <c r="BB58" s="1001"/>
      <c r="BC58" s="1001"/>
      <c r="BD58" s="1001"/>
      <c r="BE58" s="973"/>
      <c r="BF58" s="973"/>
      <c r="BG58" s="973"/>
      <c r="BH58" s="973"/>
      <c r="BI58" s="974"/>
      <c r="BJ58" s="63"/>
      <c r="BK58" s="63"/>
      <c r="BL58" s="63"/>
      <c r="BM58" s="63"/>
      <c r="BN58" s="63"/>
      <c r="BO58" s="62"/>
      <c r="BP58" s="62"/>
      <c r="BQ58" s="59">
        <v>52</v>
      </c>
      <c r="BR58" s="87"/>
      <c r="BS58" s="968"/>
      <c r="BT58" s="969"/>
      <c r="BU58" s="969"/>
      <c r="BV58" s="969"/>
      <c r="BW58" s="969"/>
      <c r="BX58" s="969"/>
      <c r="BY58" s="969"/>
      <c r="BZ58" s="969"/>
      <c r="CA58" s="969"/>
      <c r="CB58" s="969"/>
      <c r="CC58" s="969"/>
      <c r="CD58" s="969"/>
      <c r="CE58" s="969"/>
      <c r="CF58" s="969"/>
      <c r="CG58" s="970"/>
      <c r="CH58" s="975"/>
      <c r="CI58" s="976"/>
      <c r="CJ58" s="976"/>
      <c r="CK58" s="976"/>
      <c r="CL58" s="986"/>
      <c r="CM58" s="975"/>
      <c r="CN58" s="976"/>
      <c r="CO58" s="976"/>
      <c r="CP58" s="976"/>
      <c r="CQ58" s="986"/>
      <c r="CR58" s="975"/>
      <c r="CS58" s="976"/>
      <c r="CT58" s="976"/>
      <c r="CU58" s="976"/>
      <c r="CV58" s="986"/>
      <c r="CW58" s="975"/>
      <c r="CX58" s="976"/>
      <c r="CY58" s="976"/>
      <c r="CZ58" s="976"/>
      <c r="DA58" s="986"/>
      <c r="DB58" s="975"/>
      <c r="DC58" s="976"/>
      <c r="DD58" s="976"/>
      <c r="DE58" s="976"/>
      <c r="DF58" s="986"/>
      <c r="DG58" s="975"/>
      <c r="DH58" s="976"/>
      <c r="DI58" s="976"/>
      <c r="DJ58" s="976"/>
      <c r="DK58" s="986"/>
      <c r="DL58" s="975"/>
      <c r="DM58" s="976"/>
      <c r="DN58" s="976"/>
      <c r="DO58" s="976"/>
      <c r="DP58" s="986"/>
      <c r="DQ58" s="975"/>
      <c r="DR58" s="976"/>
      <c r="DS58" s="976"/>
      <c r="DT58" s="976"/>
      <c r="DU58" s="986"/>
      <c r="DV58" s="968"/>
      <c r="DW58" s="969"/>
      <c r="DX58" s="969"/>
      <c r="DY58" s="969"/>
      <c r="DZ58" s="987"/>
      <c r="EA58" s="54"/>
    </row>
    <row r="59" spans="1:131" s="51" customFormat="1" ht="26.25" customHeight="1" x14ac:dyDescent="0.15">
      <c r="A59" s="59">
        <v>32</v>
      </c>
      <c r="B59" s="968"/>
      <c r="C59" s="969"/>
      <c r="D59" s="969"/>
      <c r="E59" s="969"/>
      <c r="F59" s="969"/>
      <c r="G59" s="969"/>
      <c r="H59" s="969"/>
      <c r="I59" s="969"/>
      <c r="J59" s="969"/>
      <c r="K59" s="969"/>
      <c r="L59" s="969"/>
      <c r="M59" s="969"/>
      <c r="N59" s="969"/>
      <c r="O59" s="969"/>
      <c r="P59" s="970"/>
      <c r="Q59" s="995"/>
      <c r="R59" s="996"/>
      <c r="S59" s="996"/>
      <c r="T59" s="996"/>
      <c r="U59" s="996"/>
      <c r="V59" s="996"/>
      <c r="W59" s="996"/>
      <c r="X59" s="996"/>
      <c r="Y59" s="996"/>
      <c r="Z59" s="996"/>
      <c r="AA59" s="996"/>
      <c r="AB59" s="996"/>
      <c r="AC59" s="996"/>
      <c r="AD59" s="996"/>
      <c r="AE59" s="997"/>
      <c r="AF59" s="998"/>
      <c r="AG59" s="976"/>
      <c r="AH59" s="976"/>
      <c r="AI59" s="976"/>
      <c r="AJ59" s="999"/>
      <c r="AK59" s="1000"/>
      <c r="AL59" s="996"/>
      <c r="AM59" s="996"/>
      <c r="AN59" s="996"/>
      <c r="AO59" s="996"/>
      <c r="AP59" s="996"/>
      <c r="AQ59" s="996"/>
      <c r="AR59" s="996"/>
      <c r="AS59" s="996"/>
      <c r="AT59" s="996"/>
      <c r="AU59" s="996"/>
      <c r="AV59" s="996"/>
      <c r="AW59" s="996"/>
      <c r="AX59" s="996"/>
      <c r="AY59" s="996"/>
      <c r="AZ59" s="1001"/>
      <c r="BA59" s="1001"/>
      <c r="BB59" s="1001"/>
      <c r="BC59" s="1001"/>
      <c r="BD59" s="1001"/>
      <c r="BE59" s="973"/>
      <c r="BF59" s="973"/>
      <c r="BG59" s="973"/>
      <c r="BH59" s="973"/>
      <c r="BI59" s="974"/>
      <c r="BJ59" s="63"/>
      <c r="BK59" s="63"/>
      <c r="BL59" s="63"/>
      <c r="BM59" s="63"/>
      <c r="BN59" s="63"/>
      <c r="BO59" s="62"/>
      <c r="BP59" s="62"/>
      <c r="BQ59" s="59">
        <v>53</v>
      </c>
      <c r="BR59" s="87"/>
      <c r="BS59" s="968"/>
      <c r="BT59" s="969"/>
      <c r="BU59" s="969"/>
      <c r="BV59" s="969"/>
      <c r="BW59" s="969"/>
      <c r="BX59" s="969"/>
      <c r="BY59" s="969"/>
      <c r="BZ59" s="969"/>
      <c r="CA59" s="969"/>
      <c r="CB59" s="969"/>
      <c r="CC59" s="969"/>
      <c r="CD59" s="969"/>
      <c r="CE59" s="969"/>
      <c r="CF59" s="969"/>
      <c r="CG59" s="970"/>
      <c r="CH59" s="975"/>
      <c r="CI59" s="976"/>
      <c r="CJ59" s="976"/>
      <c r="CK59" s="976"/>
      <c r="CL59" s="986"/>
      <c r="CM59" s="975"/>
      <c r="CN59" s="976"/>
      <c r="CO59" s="976"/>
      <c r="CP59" s="976"/>
      <c r="CQ59" s="986"/>
      <c r="CR59" s="975"/>
      <c r="CS59" s="976"/>
      <c r="CT59" s="976"/>
      <c r="CU59" s="976"/>
      <c r="CV59" s="986"/>
      <c r="CW59" s="975"/>
      <c r="CX59" s="976"/>
      <c r="CY59" s="976"/>
      <c r="CZ59" s="976"/>
      <c r="DA59" s="986"/>
      <c r="DB59" s="975"/>
      <c r="DC59" s="976"/>
      <c r="DD59" s="976"/>
      <c r="DE59" s="976"/>
      <c r="DF59" s="986"/>
      <c r="DG59" s="975"/>
      <c r="DH59" s="976"/>
      <c r="DI59" s="976"/>
      <c r="DJ59" s="976"/>
      <c r="DK59" s="986"/>
      <c r="DL59" s="975"/>
      <c r="DM59" s="976"/>
      <c r="DN59" s="976"/>
      <c r="DO59" s="976"/>
      <c r="DP59" s="986"/>
      <c r="DQ59" s="975"/>
      <c r="DR59" s="976"/>
      <c r="DS59" s="976"/>
      <c r="DT59" s="976"/>
      <c r="DU59" s="986"/>
      <c r="DV59" s="968"/>
      <c r="DW59" s="969"/>
      <c r="DX59" s="969"/>
      <c r="DY59" s="969"/>
      <c r="DZ59" s="987"/>
      <c r="EA59" s="54"/>
    </row>
    <row r="60" spans="1:131" s="51" customFormat="1" ht="26.25" customHeight="1" x14ac:dyDescent="0.15">
      <c r="A60" s="59">
        <v>33</v>
      </c>
      <c r="B60" s="968"/>
      <c r="C60" s="969"/>
      <c r="D60" s="969"/>
      <c r="E60" s="969"/>
      <c r="F60" s="969"/>
      <c r="G60" s="969"/>
      <c r="H60" s="969"/>
      <c r="I60" s="969"/>
      <c r="J60" s="969"/>
      <c r="K60" s="969"/>
      <c r="L60" s="969"/>
      <c r="M60" s="969"/>
      <c r="N60" s="969"/>
      <c r="O60" s="969"/>
      <c r="P60" s="970"/>
      <c r="Q60" s="995"/>
      <c r="R60" s="996"/>
      <c r="S60" s="996"/>
      <c r="T60" s="996"/>
      <c r="U60" s="996"/>
      <c r="V60" s="996"/>
      <c r="W60" s="996"/>
      <c r="X60" s="996"/>
      <c r="Y60" s="996"/>
      <c r="Z60" s="996"/>
      <c r="AA60" s="996"/>
      <c r="AB60" s="996"/>
      <c r="AC60" s="996"/>
      <c r="AD60" s="996"/>
      <c r="AE60" s="997"/>
      <c r="AF60" s="998"/>
      <c r="AG60" s="976"/>
      <c r="AH60" s="976"/>
      <c r="AI60" s="976"/>
      <c r="AJ60" s="999"/>
      <c r="AK60" s="1000"/>
      <c r="AL60" s="996"/>
      <c r="AM60" s="996"/>
      <c r="AN60" s="996"/>
      <c r="AO60" s="996"/>
      <c r="AP60" s="996"/>
      <c r="AQ60" s="996"/>
      <c r="AR60" s="996"/>
      <c r="AS60" s="996"/>
      <c r="AT60" s="996"/>
      <c r="AU60" s="996"/>
      <c r="AV60" s="996"/>
      <c r="AW60" s="996"/>
      <c r="AX60" s="996"/>
      <c r="AY60" s="996"/>
      <c r="AZ60" s="1001"/>
      <c r="BA60" s="1001"/>
      <c r="BB60" s="1001"/>
      <c r="BC60" s="1001"/>
      <c r="BD60" s="1001"/>
      <c r="BE60" s="973"/>
      <c r="BF60" s="973"/>
      <c r="BG60" s="973"/>
      <c r="BH60" s="973"/>
      <c r="BI60" s="974"/>
      <c r="BJ60" s="63"/>
      <c r="BK60" s="63"/>
      <c r="BL60" s="63"/>
      <c r="BM60" s="63"/>
      <c r="BN60" s="63"/>
      <c r="BO60" s="62"/>
      <c r="BP60" s="62"/>
      <c r="BQ60" s="59">
        <v>54</v>
      </c>
      <c r="BR60" s="87"/>
      <c r="BS60" s="968"/>
      <c r="BT60" s="969"/>
      <c r="BU60" s="969"/>
      <c r="BV60" s="969"/>
      <c r="BW60" s="969"/>
      <c r="BX60" s="969"/>
      <c r="BY60" s="969"/>
      <c r="BZ60" s="969"/>
      <c r="CA60" s="969"/>
      <c r="CB60" s="969"/>
      <c r="CC60" s="969"/>
      <c r="CD60" s="969"/>
      <c r="CE60" s="969"/>
      <c r="CF60" s="969"/>
      <c r="CG60" s="970"/>
      <c r="CH60" s="975"/>
      <c r="CI60" s="976"/>
      <c r="CJ60" s="976"/>
      <c r="CK60" s="976"/>
      <c r="CL60" s="986"/>
      <c r="CM60" s="975"/>
      <c r="CN60" s="976"/>
      <c r="CO60" s="976"/>
      <c r="CP60" s="976"/>
      <c r="CQ60" s="986"/>
      <c r="CR60" s="975"/>
      <c r="CS60" s="976"/>
      <c r="CT60" s="976"/>
      <c r="CU60" s="976"/>
      <c r="CV60" s="986"/>
      <c r="CW60" s="975"/>
      <c r="CX60" s="976"/>
      <c r="CY60" s="976"/>
      <c r="CZ60" s="976"/>
      <c r="DA60" s="986"/>
      <c r="DB60" s="975"/>
      <c r="DC60" s="976"/>
      <c r="DD60" s="976"/>
      <c r="DE60" s="976"/>
      <c r="DF60" s="986"/>
      <c r="DG60" s="975"/>
      <c r="DH60" s="976"/>
      <c r="DI60" s="976"/>
      <c r="DJ60" s="976"/>
      <c r="DK60" s="986"/>
      <c r="DL60" s="975"/>
      <c r="DM60" s="976"/>
      <c r="DN60" s="976"/>
      <c r="DO60" s="976"/>
      <c r="DP60" s="986"/>
      <c r="DQ60" s="975"/>
      <c r="DR60" s="976"/>
      <c r="DS60" s="976"/>
      <c r="DT60" s="976"/>
      <c r="DU60" s="986"/>
      <c r="DV60" s="968"/>
      <c r="DW60" s="969"/>
      <c r="DX60" s="969"/>
      <c r="DY60" s="969"/>
      <c r="DZ60" s="987"/>
      <c r="EA60" s="54"/>
    </row>
    <row r="61" spans="1:131" s="51" customFormat="1" ht="26.25" customHeight="1" x14ac:dyDescent="0.15">
      <c r="A61" s="59">
        <v>34</v>
      </c>
      <c r="B61" s="968"/>
      <c r="C61" s="969"/>
      <c r="D61" s="969"/>
      <c r="E61" s="969"/>
      <c r="F61" s="969"/>
      <c r="G61" s="969"/>
      <c r="H61" s="969"/>
      <c r="I61" s="969"/>
      <c r="J61" s="969"/>
      <c r="K61" s="969"/>
      <c r="L61" s="969"/>
      <c r="M61" s="969"/>
      <c r="N61" s="969"/>
      <c r="O61" s="969"/>
      <c r="P61" s="970"/>
      <c r="Q61" s="995"/>
      <c r="R61" s="996"/>
      <c r="S61" s="996"/>
      <c r="T61" s="996"/>
      <c r="U61" s="996"/>
      <c r="V61" s="996"/>
      <c r="W61" s="996"/>
      <c r="X61" s="996"/>
      <c r="Y61" s="996"/>
      <c r="Z61" s="996"/>
      <c r="AA61" s="996"/>
      <c r="AB61" s="996"/>
      <c r="AC61" s="996"/>
      <c r="AD61" s="996"/>
      <c r="AE61" s="997"/>
      <c r="AF61" s="998"/>
      <c r="AG61" s="976"/>
      <c r="AH61" s="976"/>
      <c r="AI61" s="976"/>
      <c r="AJ61" s="999"/>
      <c r="AK61" s="1000"/>
      <c r="AL61" s="996"/>
      <c r="AM61" s="996"/>
      <c r="AN61" s="996"/>
      <c r="AO61" s="996"/>
      <c r="AP61" s="996"/>
      <c r="AQ61" s="996"/>
      <c r="AR61" s="996"/>
      <c r="AS61" s="996"/>
      <c r="AT61" s="996"/>
      <c r="AU61" s="996"/>
      <c r="AV61" s="996"/>
      <c r="AW61" s="996"/>
      <c r="AX61" s="996"/>
      <c r="AY61" s="996"/>
      <c r="AZ61" s="1001"/>
      <c r="BA61" s="1001"/>
      <c r="BB61" s="1001"/>
      <c r="BC61" s="1001"/>
      <c r="BD61" s="1001"/>
      <c r="BE61" s="973"/>
      <c r="BF61" s="973"/>
      <c r="BG61" s="973"/>
      <c r="BH61" s="973"/>
      <c r="BI61" s="974"/>
      <c r="BJ61" s="63"/>
      <c r="BK61" s="63"/>
      <c r="BL61" s="63"/>
      <c r="BM61" s="63"/>
      <c r="BN61" s="63"/>
      <c r="BO61" s="62"/>
      <c r="BP61" s="62"/>
      <c r="BQ61" s="59">
        <v>55</v>
      </c>
      <c r="BR61" s="87"/>
      <c r="BS61" s="968"/>
      <c r="BT61" s="969"/>
      <c r="BU61" s="969"/>
      <c r="BV61" s="969"/>
      <c r="BW61" s="969"/>
      <c r="BX61" s="969"/>
      <c r="BY61" s="969"/>
      <c r="BZ61" s="969"/>
      <c r="CA61" s="969"/>
      <c r="CB61" s="969"/>
      <c r="CC61" s="969"/>
      <c r="CD61" s="969"/>
      <c r="CE61" s="969"/>
      <c r="CF61" s="969"/>
      <c r="CG61" s="970"/>
      <c r="CH61" s="975"/>
      <c r="CI61" s="976"/>
      <c r="CJ61" s="976"/>
      <c r="CK61" s="976"/>
      <c r="CL61" s="986"/>
      <c r="CM61" s="975"/>
      <c r="CN61" s="976"/>
      <c r="CO61" s="976"/>
      <c r="CP61" s="976"/>
      <c r="CQ61" s="986"/>
      <c r="CR61" s="975"/>
      <c r="CS61" s="976"/>
      <c r="CT61" s="976"/>
      <c r="CU61" s="976"/>
      <c r="CV61" s="986"/>
      <c r="CW61" s="975"/>
      <c r="CX61" s="976"/>
      <c r="CY61" s="976"/>
      <c r="CZ61" s="976"/>
      <c r="DA61" s="986"/>
      <c r="DB61" s="975"/>
      <c r="DC61" s="976"/>
      <c r="DD61" s="976"/>
      <c r="DE61" s="976"/>
      <c r="DF61" s="986"/>
      <c r="DG61" s="975"/>
      <c r="DH61" s="976"/>
      <c r="DI61" s="976"/>
      <c r="DJ61" s="976"/>
      <c r="DK61" s="986"/>
      <c r="DL61" s="975"/>
      <c r="DM61" s="976"/>
      <c r="DN61" s="976"/>
      <c r="DO61" s="976"/>
      <c r="DP61" s="986"/>
      <c r="DQ61" s="975"/>
      <c r="DR61" s="976"/>
      <c r="DS61" s="976"/>
      <c r="DT61" s="976"/>
      <c r="DU61" s="986"/>
      <c r="DV61" s="968"/>
      <c r="DW61" s="969"/>
      <c r="DX61" s="969"/>
      <c r="DY61" s="969"/>
      <c r="DZ61" s="987"/>
      <c r="EA61" s="54"/>
    </row>
    <row r="62" spans="1:131" s="51" customFormat="1" ht="26.25" customHeight="1" x14ac:dyDescent="0.15">
      <c r="A62" s="59">
        <v>35</v>
      </c>
      <c r="B62" s="968"/>
      <c r="C62" s="969"/>
      <c r="D62" s="969"/>
      <c r="E62" s="969"/>
      <c r="F62" s="969"/>
      <c r="G62" s="969"/>
      <c r="H62" s="969"/>
      <c r="I62" s="969"/>
      <c r="J62" s="969"/>
      <c r="K62" s="969"/>
      <c r="L62" s="969"/>
      <c r="M62" s="969"/>
      <c r="N62" s="969"/>
      <c r="O62" s="969"/>
      <c r="P62" s="970"/>
      <c r="Q62" s="995"/>
      <c r="R62" s="996"/>
      <c r="S62" s="996"/>
      <c r="T62" s="996"/>
      <c r="U62" s="996"/>
      <c r="V62" s="996"/>
      <c r="W62" s="996"/>
      <c r="X62" s="996"/>
      <c r="Y62" s="996"/>
      <c r="Z62" s="996"/>
      <c r="AA62" s="996"/>
      <c r="AB62" s="996"/>
      <c r="AC62" s="996"/>
      <c r="AD62" s="996"/>
      <c r="AE62" s="997"/>
      <c r="AF62" s="998"/>
      <c r="AG62" s="976"/>
      <c r="AH62" s="976"/>
      <c r="AI62" s="976"/>
      <c r="AJ62" s="999"/>
      <c r="AK62" s="1000"/>
      <c r="AL62" s="996"/>
      <c r="AM62" s="996"/>
      <c r="AN62" s="996"/>
      <c r="AO62" s="996"/>
      <c r="AP62" s="996"/>
      <c r="AQ62" s="996"/>
      <c r="AR62" s="996"/>
      <c r="AS62" s="996"/>
      <c r="AT62" s="996"/>
      <c r="AU62" s="996"/>
      <c r="AV62" s="996"/>
      <c r="AW62" s="996"/>
      <c r="AX62" s="996"/>
      <c r="AY62" s="996"/>
      <c r="AZ62" s="1001"/>
      <c r="BA62" s="1001"/>
      <c r="BB62" s="1001"/>
      <c r="BC62" s="1001"/>
      <c r="BD62" s="1001"/>
      <c r="BE62" s="973"/>
      <c r="BF62" s="973"/>
      <c r="BG62" s="973"/>
      <c r="BH62" s="973"/>
      <c r="BI62" s="974"/>
      <c r="BJ62" s="1002" t="s">
        <v>465</v>
      </c>
      <c r="BK62" s="1003"/>
      <c r="BL62" s="1003"/>
      <c r="BM62" s="1003"/>
      <c r="BN62" s="1004"/>
      <c r="BO62" s="62"/>
      <c r="BP62" s="62"/>
      <c r="BQ62" s="59">
        <v>56</v>
      </c>
      <c r="BR62" s="87"/>
      <c r="BS62" s="968"/>
      <c r="BT62" s="969"/>
      <c r="BU62" s="969"/>
      <c r="BV62" s="969"/>
      <c r="BW62" s="969"/>
      <c r="BX62" s="969"/>
      <c r="BY62" s="969"/>
      <c r="BZ62" s="969"/>
      <c r="CA62" s="969"/>
      <c r="CB62" s="969"/>
      <c r="CC62" s="969"/>
      <c r="CD62" s="969"/>
      <c r="CE62" s="969"/>
      <c r="CF62" s="969"/>
      <c r="CG62" s="970"/>
      <c r="CH62" s="975"/>
      <c r="CI62" s="976"/>
      <c r="CJ62" s="976"/>
      <c r="CK62" s="976"/>
      <c r="CL62" s="986"/>
      <c r="CM62" s="975"/>
      <c r="CN62" s="976"/>
      <c r="CO62" s="976"/>
      <c r="CP62" s="976"/>
      <c r="CQ62" s="986"/>
      <c r="CR62" s="975"/>
      <c r="CS62" s="976"/>
      <c r="CT62" s="976"/>
      <c r="CU62" s="976"/>
      <c r="CV62" s="986"/>
      <c r="CW62" s="975"/>
      <c r="CX62" s="976"/>
      <c r="CY62" s="976"/>
      <c r="CZ62" s="976"/>
      <c r="DA62" s="986"/>
      <c r="DB62" s="975"/>
      <c r="DC62" s="976"/>
      <c r="DD62" s="976"/>
      <c r="DE62" s="976"/>
      <c r="DF62" s="986"/>
      <c r="DG62" s="975"/>
      <c r="DH62" s="976"/>
      <c r="DI62" s="976"/>
      <c r="DJ62" s="976"/>
      <c r="DK62" s="986"/>
      <c r="DL62" s="975"/>
      <c r="DM62" s="976"/>
      <c r="DN62" s="976"/>
      <c r="DO62" s="976"/>
      <c r="DP62" s="986"/>
      <c r="DQ62" s="975"/>
      <c r="DR62" s="976"/>
      <c r="DS62" s="976"/>
      <c r="DT62" s="976"/>
      <c r="DU62" s="986"/>
      <c r="DV62" s="968"/>
      <c r="DW62" s="969"/>
      <c r="DX62" s="969"/>
      <c r="DY62" s="969"/>
      <c r="DZ62" s="987"/>
      <c r="EA62" s="54"/>
    </row>
    <row r="63" spans="1:131" s="51" customFormat="1" ht="26.25" customHeight="1" x14ac:dyDescent="0.15">
      <c r="A63" s="60" t="s">
        <v>265</v>
      </c>
      <c r="B63" s="946" t="s">
        <v>385</v>
      </c>
      <c r="C63" s="947"/>
      <c r="D63" s="947"/>
      <c r="E63" s="947"/>
      <c r="F63" s="947"/>
      <c r="G63" s="947"/>
      <c r="H63" s="947"/>
      <c r="I63" s="947"/>
      <c r="J63" s="947"/>
      <c r="K63" s="947"/>
      <c r="L63" s="947"/>
      <c r="M63" s="947"/>
      <c r="N63" s="947"/>
      <c r="O63" s="947"/>
      <c r="P63" s="948"/>
      <c r="Q63" s="956"/>
      <c r="R63" s="957"/>
      <c r="S63" s="957"/>
      <c r="T63" s="957"/>
      <c r="U63" s="957"/>
      <c r="V63" s="957"/>
      <c r="W63" s="957"/>
      <c r="X63" s="957"/>
      <c r="Y63" s="957"/>
      <c r="Z63" s="957"/>
      <c r="AA63" s="957"/>
      <c r="AB63" s="957"/>
      <c r="AC63" s="957"/>
      <c r="AD63" s="957"/>
      <c r="AE63" s="988"/>
      <c r="AF63" s="989">
        <v>653</v>
      </c>
      <c r="AG63" s="958"/>
      <c r="AH63" s="958"/>
      <c r="AI63" s="958"/>
      <c r="AJ63" s="990"/>
      <c r="AK63" s="991"/>
      <c r="AL63" s="957"/>
      <c r="AM63" s="957"/>
      <c r="AN63" s="957"/>
      <c r="AO63" s="957"/>
      <c r="AP63" s="958">
        <v>3844</v>
      </c>
      <c r="AQ63" s="958"/>
      <c r="AR63" s="958"/>
      <c r="AS63" s="958"/>
      <c r="AT63" s="958"/>
      <c r="AU63" s="958">
        <v>1869</v>
      </c>
      <c r="AV63" s="958"/>
      <c r="AW63" s="958"/>
      <c r="AX63" s="958"/>
      <c r="AY63" s="958"/>
      <c r="AZ63" s="992"/>
      <c r="BA63" s="992"/>
      <c r="BB63" s="992"/>
      <c r="BC63" s="992"/>
      <c r="BD63" s="992"/>
      <c r="BE63" s="959"/>
      <c r="BF63" s="959"/>
      <c r="BG63" s="959"/>
      <c r="BH63" s="959"/>
      <c r="BI63" s="960"/>
      <c r="BJ63" s="993" t="s">
        <v>205</v>
      </c>
      <c r="BK63" s="953"/>
      <c r="BL63" s="953"/>
      <c r="BM63" s="953"/>
      <c r="BN63" s="994"/>
      <c r="BO63" s="62"/>
      <c r="BP63" s="62"/>
      <c r="BQ63" s="59">
        <v>57</v>
      </c>
      <c r="BR63" s="87"/>
      <c r="BS63" s="968"/>
      <c r="BT63" s="969"/>
      <c r="BU63" s="969"/>
      <c r="BV63" s="969"/>
      <c r="BW63" s="969"/>
      <c r="BX63" s="969"/>
      <c r="BY63" s="969"/>
      <c r="BZ63" s="969"/>
      <c r="CA63" s="969"/>
      <c r="CB63" s="969"/>
      <c r="CC63" s="969"/>
      <c r="CD63" s="969"/>
      <c r="CE63" s="969"/>
      <c r="CF63" s="969"/>
      <c r="CG63" s="970"/>
      <c r="CH63" s="975"/>
      <c r="CI63" s="976"/>
      <c r="CJ63" s="976"/>
      <c r="CK63" s="976"/>
      <c r="CL63" s="986"/>
      <c r="CM63" s="975"/>
      <c r="CN63" s="976"/>
      <c r="CO63" s="976"/>
      <c r="CP63" s="976"/>
      <c r="CQ63" s="986"/>
      <c r="CR63" s="975"/>
      <c r="CS63" s="976"/>
      <c r="CT63" s="976"/>
      <c r="CU63" s="976"/>
      <c r="CV63" s="986"/>
      <c r="CW63" s="975"/>
      <c r="CX63" s="976"/>
      <c r="CY63" s="976"/>
      <c r="CZ63" s="976"/>
      <c r="DA63" s="986"/>
      <c r="DB63" s="975"/>
      <c r="DC63" s="976"/>
      <c r="DD63" s="976"/>
      <c r="DE63" s="976"/>
      <c r="DF63" s="986"/>
      <c r="DG63" s="975"/>
      <c r="DH63" s="976"/>
      <c r="DI63" s="976"/>
      <c r="DJ63" s="976"/>
      <c r="DK63" s="986"/>
      <c r="DL63" s="975"/>
      <c r="DM63" s="976"/>
      <c r="DN63" s="976"/>
      <c r="DO63" s="976"/>
      <c r="DP63" s="986"/>
      <c r="DQ63" s="975"/>
      <c r="DR63" s="976"/>
      <c r="DS63" s="976"/>
      <c r="DT63" s="976"/>
      <c r="DU63" s="986"/>
      <c r="DV63" s="968"/>
      <c r="DW63" s="969"/>
      <c r="DX63" s="969"/>
      <c r="DY63" s="969"/>
      <c r="DZ63" s="987"/>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8"/>
      <c r="BT64" s="969"/>
      <c r="BU64" s="969"/>
      <c r="BV64" s="969"/>
      <c r="BW64" s="969"/>
      <c r="BX64" s="969"/>
      <c r="BY64" s="969"/>
      <c r="BZ64" s="969"/>
      <c r="CA64" s="969"/>
      <c r="CB64" s="969"/>
      <c r="CC64" s="969"/>
      <c r="CD64" s="969"/>
      <c r="CE64" s="969"/>
      <c r="CF64" s="969"/>
      <c r="CG64" s="970"/>
      <c r="CH64" s="975"/>
      <c r="CI64" s="976"/>
      <c r="CJ64" s="976"/>
      <c r="CK64" s="976"/>
      <c r="CL64" s="986"/>
      <c r="CM64" s="975"/>
      <c r="CN64" s="976"/>
      <c r="CO64" s="976"/>
      <c r="CP64" s="976"/>
      <c r="CQ64" s="986"/>
      <c r="CR64" s="975"/>
      <c r="CS64" s="976"/>
      <c r="CT64" s="976"/>
      <c r="CU64" s="976"/>
      <c r="CV64" s="986"/>
      <c r="CW64" s="975"/>
      <c r="CX64" s="976"/>
      <c r="CY64" s="976"/>
      <c r="CZ64" s="976"/>
      <c r="DA64" s="986"/>
      <c r="DB64" s="975"/>
      <c r="DC64" s="976"/>
      <c r="DD64" s="976"/>
      <c r="DE64" s="976"/>
      <c r="DF64" s="986"/>
      <c r="DG64" s="975"/>
      <c r="DH64" s="976"/>
      <c r="DI64" s="976"/>
      <c r="DJ64" s="976"/>
      <c r="DK64" s="986"/>
      <c r="DL64" s="975"/>
      <c r="DM64" s="976"/>
      <c r="DN64" s="976"/>
      <c r="DO64" s="976"/>
      <c r="DP64" s="986"/>
      <c r="DQ64" s="975"/>
      <c r="DR64" s="976"/>
      <c r="DS64" s="976"/>
      <c r="DT64" s="976"/>
      <c r="DU64" s="986"/>
      <c r="DV64" s="968"/>
      <c r="DW64" s="969"/>
      <c r="DX64" s="969"/>
      <c r="DY64" s="969"/>
      <c r="DZ64" s="987"/>
      <c r="EA64" s="54"/>
    </row>
    <row r="65" spans="1:131" s="51" customFormat="1" ht="26.25" customHeight="1" x14ac:dyDescent="0.15">
      <c r="A65" s="63" t="s">
        <v>452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8"/>
      <c r="BT65" s="969"/>
      <c r="BU65" s="969"/>
      <c r="BV65" s="969"/>
      <c r="BW65" s="969"/>
      <c r="BX65" s="969"/>
      <c r="BY65" s="969"/>
      <c r="BZ65" s="969"/>
      <c r="CA65" s="969"/>
      <c r="CB65" s="969"/>
      <c r="CC65" s="969"/>
      <c r="CD65" s="969"/>
      <c r="CE65" s="969"/>
      <c r="CF65" s="969"/>
      <c r="CG65" s="970"/>
      <c r="CH65" s="975"/>
      <c r="CI65" s="976"/>
      <c r="CJ65" s="976"/>
      <c r="CK65" s="976"/>
      <c r="CL65" s="986"/>
      <c r="CM65" s="975"/>
      <c r="CN65" s="976"/>
      <c r="CO65" s="976"/>
      <c r="CP65" s="976"/>
      <c r="CQ65" s="986"/>
      <c r="CR65" s="975"/>
      <c r="CS65" s="976"/>
      <c r="CT65" s="976"/>
      <c r="CU65" s="976"/>
      <c r="CV65" s="986"/>
      <c r="CW65" s="975"/>
      <c r="CX65" s="976"/>
      <c r="CY65" s="976"/>
      <c r="CZ65" s="976"/>
      <c r="DA65" s="986"/>
      <c r="DB65" s="975"/>
      <c r="DC65" s="976"/>
      <c r="DD65" s="976"/>
      <c r="DE65" s="976"/>
      <c r="DF65" s="986"/>
      <c r="DG65" s="975"/>
      <c r="DH65" s="976"/>
      <c r="DI65" s="976"/>
      <c r="DJ65" s="976"/>
      <c r="DK65" s="986"/>
      <c r="DL65" s="975"/>
      <c r="DM65" s="976"/>
      <c r="DN65" s="976"/>
      <c r="DO65" s="976"/>
      <c r="DP65" s="986"/>
      <c r="DQ65" s="975"/>
      <c r="DR65" s="976"/>
      <c r="DS65" s="976"/>
      <c r="DT65" s="976"/>
      <c r="DU65" s="986"/>
      <c r="DV65" s="968"/>
      <c r="DW65" s="969"/>
      <c r="DX65" s="969"/>
      <c r="DY65" s="969"/>
      <c r="DZ65" s="987"/>
      <c r="EA65" s="54"/>
    </row>
    <row r="66" spans="1:131" s="51" customFormat="1" ht="26.25" customHeight="1" x14ac:dyDescent="0.15">
      <c r="A66" s="704" t="s">
        <v>445</v>
      </c>
      <c r="B66" s="705"/>
      <c r="C66" s="705"/>
      <c r="D66" s="705"/>
      <c r="E66" s="705"/>
      <c r="F66" s="705"/>
      <c r="G66" s="705"/>
      <c r="H66" s="705"/>
      <c r="I66" s="705"/>
      <c r="J66" s="705"/>
      <c r="K66" s="705"/>
      <c r="L66" s="705"/>
      <c r="M66" s="705"/>
      <c r="N66" s="705"/>
      <c r="O66" s="705"/>
      <c r="P66" s="706"/>
      <c r="Q66" s="696" t="s">
        <v>455</v>
      </c>
      <c r="R66" s="697"/>
      <c r="S66" s="697"/>
      <c r="T66" s="697"/>
      <c r="U66" s="698"/>
      <c r="V66" s="696" t="s">
        <v>456</v>
      </c>
      <c r="W66" s="697"/>
      <c r="X66" s="697"/>
      <c r="Y66" s="697"/>
      <c r="Z66" s="698"/>
      <c r="AA66" s="696" t="s">
        <v>457</v>
      </c>
      <c r="AB66" s="697"/>
      <c r="AC66" s="697"/>
      <c r="AD66" s="697"/>
      <c r="AE66" s="698"/>
      <c r="AF66" s="710" t="s">
        <v>262</v>
      </c>
      <c r="AG66" s="711"/>
      <c r="AH66" s="711"/>
      <c r="AI66" s="711"/>
      <c r="AJ66" s="712"/>
      <c r="AK66" s="696" t="s">
        <v>399</v>
      </c>
      <c r="AL66" s="705"/>
      <c r="AM66" s="705"/>
      <c r="AN66" s="705"/>
      <c r="AO66" s="706"/>
      <c r="AP66" s="696" t="s">
        <v>366</v>
      </c>
      <c r="AQ66" s="697"/>
      <c r="AR66" s="697"/>
      <c r="AS66" s="697"/>
      <c r="AT66" s="698"/>
      <c r="AU66" s="696" t="s">
        <v>466</v>
      </c>
      <c r="AV66" s="697"/>
      <c r="AW66" s="697"/>
      <c r="AX66" s="697"/>
      <c r="AY66" s="698"/>
      <c r="AZ66" s="696" t="s">
        <v>441</v>
      </c>
      <c r="BA66" s="697"/>
      <c r="BB66" s="697"/>
      <c r="BC66" s="697"/>
      <c r="BD66" s="702"/>
      <c r="BE66" s="62"/>
      <c r="BF66" s="62"/>
      <c r="BG66" s="62"/>
      <c r="BH66" s="62"/>
      <c r="BI66" s="62"/>
      <c r="BJ66" s="62"/>
      <c r="BK66" s="62"/>
      <c r="BL66" s="62"/>
      <c r="BM66" s="62"/>
      <c r="BN66" s="62"/>
      <c r="BO66" s="62"/>
      <c r="BP66" s="62"/>
      <c r="BQ66" s="59">
        <v>60</v>
      </c>
      <c r="BR66" s="88"/>
      <c r="BS66" s="939"/>
      <c r="BT66" s="940"/>
      <c r="BU66" s="940"/>
      <c r="BV66" s="940"/>
      <c r="BW66" s="940"/>
      <c r="BX66" s="940"/>
      <c r="BY66" s="940"/>
      <c r="BZ66" s="940"/>
      <c r="CA66" s="940"/>
      <c r="CB66" s="940"/>
      <c r="CC66" s="940"/>
      <c r="CD66" s="940"/>
      <c r="CE66" s="940"/>
      <c r="CF66" s="940"/>
      <c r="CG66" s="941"/>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5"/>
      <c r="EA66" s="54"/>
    </row>
    <row r="67" spans="1:131" s="51" customFormat="1" ht="26.25" customHeight="1" x14ac:dyDescent="0.15">
      <c r="A67" s="707"/>
      <c r="B67" s="708"/>
      <c r="C67" s="708"/>
      <c r="D67" s="708"/>
      <c r="E67" s="708"/>
      <c r="F67" s="708"/>
      <c r="G67" s="708"/>
      <c r="H67" s="708"/>
      <c r="I67" s="708"/>
      <c r="J67" s="708"/>
      <c r="K67" s="708"/>
      <c r="L67" s="708"/>
      <c r="M67" s="708"/>
      <c r="N67" s="708"/>
      <c r="O67" s="708"/>
      <c r="P67" s="709"/>
      <c r="Q67" s="699"/>
      <c r="R67" s="700"/>
      <c r="S67" s="700"/>
      <c r="T67" s="700"/>
      <c r="U67" s="701"/>
      <c r="V67" s="699"/>
      <c r="W67" s="700"/>
      <c r="X67" s="700"/>
      <c r="Y67" s="700"/>
      <c r="Z67" s="701"/>
      <c r="AA67" s="699"/>
      <c r="AB67" s="700"/>
      <c r="AC67" s="700"/>
      <c r="AD67" s="700"/>
      <c r="AE67" s="701"/>
      <c r="AF67" s="713"/>
      <c r="AG67" s="714"/>
      <c r="AH67" s="714"/>
      <c r="AI67" s="714"/>
      <c r="AJ67" s="715"/>
      <c r="AK67" s="716"/>
      <c r="AL67" s="708"/>
      <c r="AM67" s="708"/>
      <c r="AN67" s="708"/>
      <c r="AO67" s="709"/>
      <c r="AP67" s="699"/>
      <c r="AQ67" s="700"/>
      <c r="AR67" s="700"/>
      <c r="AS67" s="700"/>
      <c r="AT67" s="701"/>
      <c r="AU67" s="699"/>
      <c r="AV67" s="700"/>
      <c r="AW67" s="700"/>
      <c r="AX67" s="700"/>
      <c r="AY67" s="701"/>
      <c r="AZ67" s="699"/>
      <c r="BA67" s="700"/>
      <c r="BB67" s="700"/>
      <c r="BC67" s="700"/>
      <c r="BD67" s="703"/>
      <c r="BE67" s="62"/>
      <c r="BF67" s="62"/>
      <c r="BG67" s="62"/>
      <c r="BH67" s="62"/>
      <c r="BI67" s="62"/>
      <c r="BJ67" s="62"/>
      <c r="BK67" s="62"/>
      <c r="BL67" s="62"/>
      <c r="BM67" s="62"/>
      <c r="BN67" s="62"/>
      <c r="BO67" s="62"/>
      <c r="BP67" s="62"/>
      <c r="BQ67" s="59">
        <v>61</v>
      </c>
      <c r="BR67" s="88"/>
      <c r="BS67" s="939"/>
      <c r="BT67" s="940"/>
      <c r="BU67" s="940"/>
      <c r="BV67" s="940"/>
      <c r="BW67" s="940"/>
      <c r="BX67" s="940"/>
      <c r="BY67" s="940"/>
      <c r="BZ67" s="940"/>
      <c r="CA67" s="940"/>
      <c r="CB67" s="940"/>
      <c r="CC67" s="940"/>
      <c r="CD67" s="940"/>
      <c r="CE67" s="940"/>
      <c r="CF67" s="940"/>
      <c r="CG67" s="941"/>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5"/>
      <c r="EA67" s="54"/>
    </row>
    <row r="68" spans="1:131" s="51" customFormat="1" ht="26.25" customHeight="1" x14ac:dyDescent="0.15">
      <c r="A68" s="58">
        <v>1</v>
      </c>
      <c r="B68" s="979" t="s">
        <v>540</v>
      </c>
      <c r="C68" s="980"/>
      <c r="D68" s="980"/>
      <c r="E68" s="980"/>
      <c r="F68" s="980"/>
      <c r="G68" s="980"/>
      <c r="H68" s="980"/>
      <c r="I68" s="980"/>
      <c r="J68" s="980"/>
      <c r="K68" s="980"/>
      <c r="L68" s="980"/>
      <c r="M68" s="980"/>
      <c r="N68" s="980"/>
      <c r="O68" s="980"/>
      <c r="P68" s="981"/>
      <c r="Q68" s="982">
        <v>2022</v>
      </c>
      <c r="R68" s="983"/>
      <c r="S68" s="983"/>
      <c r="T68" s="983"/>
      <c r="U68" s="983"/>
      <c r="V68" s="983">
        <v>1992</v>
      </c>
      <c r="W68" s="983"/>
      <c r="X68" s="983"/>
      <c r="Y68" s="983"/>
      <c r="Z68" s="983"/>
      <c r="AA68" s="983">
        <v>30</v>
      </c>
      <c r="AB68" s="983"/>
      <c r="AC68" s="983"/>
      <c r="AD68" s="983"/>
      <c r="AE68" s="983"/>
      <c r="AF68" s="983">
        <v>30</v>
      </c>
      <c r="AG68" s="983"/>
      <c r="AH68" s="983"/>
      <c r="AI68" s="983"/>
      <c r="AJ68" s="983"/>
      <c r="AK68" s="983">
        <v>80</v>
      </c>
      <c r="AL68" s="983"/>
      <c r="AM68" s="983"/>
      <c r="AN68" s="983"/>
      <c r="AO68" s="983"/>
      <c r="AP68" s="983" t="s">
        <v>205</v>
      </c>
      <c r="AQ68" s="983"/>
      <c r="AR68" s="983"/>
      <c r="AS68" s="983"/>
      <c r="AT68" s="983"/>
      <c r="AU68" s="983" t="s">
        <v>205</v>
      </c>
      <c r="AV68" s="983"/>
      <c r="AW68" s="983"/>
      <c r="AX68" s="983"/>
      <c r="AY68" s="983"/>
      <c r="AZ68" s="984" t="s">
        <v>551</v>
      </c>
      <c r="BA68" s="984"/>
      <c r="BB68" s="984"/>
      <c r="BC68" s="984"/>
      <c r="BD68" s="985"/>
      <c r="BE68" s="62"/>
      <c r="BF68" s="62"/>
      <c r="BG68" s="62"/>
      <c r="BH68" s="62"/>
      <c r="BI68" s="62"/>
      <c r="BJ68" s="62"/>
      <c r="BK68" s="62"/>
      <c r="BL68" s="62"/>
      <c r="BM68" s="62"/>
      <c r="BN68" s="62"/>
      <c r="BO68" s="62"/>
      <c r="BP68" s="62"/>
      <c r="BQ68" s="59">
        <v>62</v>
      </c>
      <c r="BR68" s="88"/>
      <c r="BS68" s="939"/>
      <c r="BT68" s="940"/>
      <c r="BU68" s="940"/>
      <c r="BV68" s="940"/>
      <c r="BW68" s="940"/>
      <c r="BX68" s="940"/>
      <c r="BY68" s="940"/>
      <c r="BZ68" s="940"/>
      <c r="CA68" s="940"/>
      <c r="CB68" s="940"/>
      <c r="CC68" s="940"/>
      <c r="CD68" s="940"/>
      <c r="CE68" s="940"/>
      <c r="CF68" s="940"/>
      <c r="CG68" s="941"/>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5"/>
      <c r="EA68" s="54"/>
    </row>
    <row r="69" spans="1:131" s="51" customFormat="1" ht="26.25" customHeight="1" x14ac:dyDescent="0.15">
      <c r="A69" s="59">
        <v>2</v>
      </c>
      <c r="B69" s="968" t="s">
        <v>541</v>
      </c>
      <c r="C69" s="969"/>
      <c r="D69" s="969"/>
      <c r="E69" s="969"/>
      <c r="F69" s="969"/>
      <c r="G69" s="969"/>
      <c r="H69" s="969"/>
      <c r="I69" s="969"/>
      <c r="J69" s="969"/>
      <c r="K69" s="969"/>
      <c r="L69" s="969"/>
      <c r="M69" s="969"/>
      <c r="N69" s="969"/>
      <c r="O69" s="969"/>
      <c r="P69" s="970"/>
      <c r="Q69" s="971">
        <v>365</v>
      </c>
      <c r="R69" s="972"/>
      <c r="S69" s="972"/>
      <c r="T69" s="972"/>
      <c r="U69" s="972"/>
      <c r="V69" s="972">
        <v>365</v>
      </c>
      <c r="W69" s="972"/>
      <c r="X69" s="972"/>
      <c r="Y69" s="972"/>
      <c r="Z69" s="972"/>
      <c r="AA69" s="972">
        <v>1</v>
      </c>
      <c r="AB69" s="972"/>
      <c r="AC69" s="972"/>
      <c r="AD69" s="972"/>
      <c r="AE69" s="972"/>
      <c r="AF69" s="972">
        <v>1</v>
      </c>
      <c r="AG69" s="972"/>
      <c r="AH69" s="972"/>
      <c r="AI69" s="972"/>
      <c r="AJ69" s="972"/>
      <c r="AK69" s="972">
        <v>6</v>
      </c>
      <c r="AL69" s="972"/>
      <c r="AM69" s="972"/>
      <c r="AN69" s="972"/>
      <c r="AO69" s="972"/>
      <c r="AP69" s="972" t="s">
        <v>205</v>
      </c>
      <c r="AQ69" s="972"/>
      <c r="AR69" s="972"/>
      <c r="AS69" s="972"/>
      <c r="AT69" s="972"/>
      <c r="AU69" s="972" t="s">
        <v>205</v>
      </c>
      <c r="AV69" s="972"/>
      <c r="AW69" s="972"/>
      <c r="AX69" s="972"/>
      <c r="AY69" s="972"/>
      <c r="AZ69" s="973" t="s">
        <v>552</v>
      </c>
      <c r="BA69" s="973"/>
      <c r="BB69" s="973"/>
      <c r="BC69" s="973"/>
      <c r="BD69" s="974"/>
      <c r="BE69" s="62"/>
      <c r="BF69" s="62"/>
      <c r="BG69" s="62"/>
      <c r="BH69" s="62"/>
      <c r="BI69" s="62"/>
      <c r="BJ69" s="62"/>
      <c r="BK69" s="62"/>
      <c r="BL69" s="62"/>
      <c r="BM69" s="62"/>
      <c r="BN69" s="62"/>
      <c r="BO69" s="62"/>
      <c r="BP69" s="62"/>
      <c r="BQ69" s="59">
        <v>63</v>
      </c>
      <c r="BR69" s="88"/>
      <c r="BS69" s="939"/>
      <c r="BT69" s="940"/>
      <c r="BU69" s="940"/>
      <c r="BV69" s="940"/>
      <c r="BW69" s="940"/>
      <c r="BX69" s="940"/>
      <c r="BY69" s="940"/>
      <c r="BZ69" s="940"/>
      <c r="CA69" s="940"/>
      <c r="CB69" s="940"/>
      <c r="CC69" s="940"/>
      <c r="CD69" s="940"/>
      <c r="CE69" s="940"/>
      <c r="CF69" s="940"/>
      <c r="CG69" s="941"/>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5"/>
      <c r="EA69" s="54"/>
    </row>
    <row r="70" spans="1:131" s="51" customFormat="1" ht="26.25" customHeight="1" x14ac:dyDescent="0.15">
      <c r="A70" s="59">
        <v>3</v>
      </c>
      <c r="B70" s="968" t="s">
        <v>542</v>
      </c>
      <c r="C70" s="969"/>
      <c r="D70" s="969"/>
      <c r="E70" s="969"/>
      <c r="F70" s="969"/>
      <c r="G70" s="969"/>
      <c r="H70" s="969"/>
      <c r="I70" s="969"/>
      <c r="J70" s="969"/>
      <c r="K70" s="969"/>
      <c r="L70" s="969"/>
      <c r="M70" s="969"/>
      <c r="N70" s="969"/>
      <c r="O70" s="969"/>
      <c r="P70" s="970"/>
      <c r="Q70" s="971">
        <v>25</v>
      </c>
      <c r="R70" s="972"/>
      <c r="S70" s="972"/>
      <c r="T70" s="972"/>
      <c r="U70" s="972"/>
      <c r="V70" s="972">
        <v>24</v>
      </c>
      <c r="W70" s="972"/>
      <c r="X70" s="972"/>
      <c r="Y70" s="972"/>
      <c r="Z70" s="972"/>
      <c r="AA70" s="972">
        <v>1</v>
      </c>
      <c r="AB70" s="972"/>
      <c r="AC70" s="972"/>
      <c r="AD70" s="972"/>
      <c r="AE70" s="972"/>
      <c r="AF70" s="972">
        <v>1</v>
      </c>
      <c r="AG70" s="972"/>
      <c r="AH70" s="972"/>
      <c r="AI70" s="972"/>
      <c r="AJ70" s="972"/>
      <c r="AK70" s="972" t="s">
        <v>205</v>
      </c>
      <c r="AL70" s="972"/>
      <c r="AM70" s="972"/>
      <c r="AN70" s="972"/>
      <c r="AO70" s="972"/>
      <c r="AP70" s="972" t="s">
        <v>205</v>
      </c>
      <c r="AQ70" s="972"/>
      <c r="AR70" s="972"/>
      <c r="AS70" s="972"/>
      <c r="AT70" s="972"/>
      <c r="AU70" s="972" t="s">
        <v>205</v>
      </c>
      <c r="AV70" s="972"/>
      <c r="AW70" s="972"/>
      <c r="AX70" s="972"/>
      <c r="AY70" s="972"/>
      <c r="AZ70" s="973"/>
      <c r="BA70" s="973"/>
      <c r="BB70" s="973"/>
      <c r="BC70" s="973"/>
      <c r="BD70" s="974"/>
      <c r="BE70" s="62"/>
      <c r="BF70" s="62"/>
      <c r="BG70" s="62"/>
      <c r="BH70" s="62"/>
      <c r="BI70" s="62"/>
      <c r="BJ70" s="62"/>
      <c r="BK70" s="62"/>
      <c r="BL70" s="62"/>
      <c r="BM70" s="62"/>
      <c r="BN70" s="62"/>
      <c r="BO70" s="62"/>
      <c r="BP70" s="62"/>
      <c r="BQ70" s="59">
        <v>64</v>
      </c>
      <c r="BR70" s="88"/>
      <c r="BS70" s="939"/>
      <c r="BT70" s="940"/>
      <c r="BU70" s="940"/>
      <c r="BV70" s="940"/>
      <c r="BW70" s="940"/>
      <c r="BX70" s="940"/>
      <c r="BY70" s="940"/>
      <c r="BZ70" s="940"/>
      <c r="CA70" s="940"/>
      <c r="CB70" s="940"/>
      <c r="CC70" s="940"/>
      <c r="CD70" s="940"/>
      <c r="CE70" s="940"/>
      <c r="CF70" s="940"/>
      <c r="CG70" s="941"/>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5"/>
      <c r="EA70" s="54"/>
    </row>
    <row r="71" spans="1:131" s="51" customFormat="1" ht="26.25" customHeight="1" x14ac:dyDescent="0.15">
      <c r="A71" s="59">
        <v>4</v>
      </c>
      <c r="B71" s="968" t="s">
        <v>543</v>
      </c>
      <c r="C71" s="969"/>
      <c r="D71" s="969"/>
      <c r="E71" s="969"/>
      <c r="F71" s="969"/>
      <c r="G71" s="969"/>
      <c r="H71" s="969"/>
      <c r="I71" s="969"/>
      <c r="J71" s="969"/>
      <c r="K71" s="969"/>
      <c r="L71" s="969"/>
      <c r="M71" s="969"/>
      <c r="N71" s="969"/>
      <c r="O71" s="969"/>
      <c r="P71" s="970"/>
      <c r="Q71" s="971">
        <v>264</v>
      </c>
      <c r="R71" s="972"/>
      <c r="S71" s="972"/>
      <c r="T71" s="972"/>
      <c r="U71" s="972"/>
      <c r="V71" s="972">
        <v>258</v>
      </c>
      <c r="W71" s="972"/>
      <c r="X71" s="972"/>
      <c r="Y71" s="972"/>
      <c r="Z71" s="972"/>
      <c r="AA71" s="972">
        <v>5</v>
      </c>
      <c r="AB71" s="972"/>
      <c r="AC71" s="972"/>
      <c r="AD71" s="972"/>
      <c r="AE71" s="972"/>
      <c r="AF71" s="972">
        <v>5</v>
      </c>
      <c r="AG71" s="972"/>
      <c r="AH71" s="972"/>
      <c r="AI71" s="972"/>
      <c r="AJ71" s="972"/>
      <c r="AK71" s="972" t="s">
        <v>205</v>
      </c>
      <c r="AL71" s="972"/>
      <c r="AM71" s="972"/>
      <c r="AN71" s="972"/>
      <c r="AO71" s="972"/>
      <c r="AP71" s="972">
        <v>208</v>
      </c>
      <c r="AQ71" s="972"/>
      <c r="AR71" s="972"/>
      <c r="AS71" s="972"/>
      <c r="AT71" s="972"/>
      <c r="AU71" s="972">
        <v>122</v>
      </c>
      <c r="AV71" s="972"/>
      <c r="AW71" s="972"/>
      <c r="AX71" s="972"/>
      <c r="AY71" s="972"/>
      <c r="AZ71" s="973"/>
      <c r="BA71" s="973"/>
      <c r="BB71" s="973"/>
      <c r="BC71" s="973"/>
      <c r="BD71" s="974"/>
      <c r="BE71" s="62"/>
      <c r="BF71" s="62"/>
      <c r="BG71" s="62"/>
      <c r="BH71" s="62"/>
      <c r="BI71" s="62"/>
      <c r="BJ71" s="62"/>
      <c r="BK71" s="62"/>
      <c r="BL71" s="62"/>
      <c r="BM71" s="62"/>
      <c r="BN71" s="62"/>
      <c r="BO71" s="62"/>
      <c r="BP71" s="62"/>
      <c r="BQ71" s="59">
        <v>65</v>
      </c>
      <c r="BR71" s="88"/>
      <c r="BS71" s="939"/>
      <c r="BT71" s="940"/>
      <c r="BU71" s="940"/>
      <c r="BV71" s="940"/>
      <c r="BW71" s="940"/>
      <c r="BX71" s="940"/>
      <c r="BY71" s="940"/>
      <c r="BZ71" s="940"/>
      <c r="CA71" s="940"/>
      <c r="CB71" s="940"/>
      <c r="CC71" s="940"/>
      <c r="CD71" s="940"/>
      <c r="CE71" s="940"/>
      <c r="CF71" s="940"/>
      <c r="CG71" s="941"/>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5"/>
      <c r="EA71" s="54"/>
    </row>
    <row r="72" spans="1:131" s="51" customFormat="1" ht="26.25" customHeight="1" x14ac:dyDescent="0.15">
      <c r="A72" s="59">
        <v>5</v>
      </c>
      <c r="B72" s="968" t="s">
        <v>544</v>
      </c>
      <c r="C72" s="969"/>
      <c r="D72" s="969"/>
      <c r="E72" s="969"/>
      <c r="F72" s="969"/>
      <c r="G72" s="969"/>
      <c r="H72" s="969"/>
      <c r="I72" s="969"/>
      <c r="J72" s="969"/>
      <c r="K72" s="969"/>
      <c r="L72" s="969"/>
      <c r="M72" s="969"/>
      <c r="N72" s="969"/>
      <c r="O72" s="969"/>
      <c r="P72" s="970"/>
      <c r="Q72" s="971">
        <v>1289</v>
      </c>
      <c r="R72" s="972"/>
      <c r="S72" s="972"/>
      <c r="T72" s="972"/>
      <c r="U72" s="972"/>
      <c r="V72" s="972">
        <v>1289</v>
      </c>
      <c r="W72" s="972"/>
      <c r="X72" s="972"/>
      <c r="Y72" s="972"/>
      <c r="Z72" s="972"/>
      <c r="AA72" s="972" t="s">
        <v>205</v>
      </c>
      <c r="AB72" s="972"/>
      <c r="AC72" s="972"/>
      <c r="AD72" s="972"/>
      <c r="AE72" s="972"/>
      <c r="AF72" s="972" t="s">
        <v>205</v>
      </c>
      <c r="AG72" s="972"/>
      <c r="AH72" s="972"/>
      <c r="AI72" s="972"/>
      <c r="AJ72" s="972"/>
      <c r="AK72" s="972" t="s">
        <v>205</v>
      </c>
      <c r="AL72" s="972"/>
      <c r="AM72" s="972"/>
      <c r="AN72" s="972"/>
      <c r="AO72" s="972"/>
      <c r="AP72" s="972" t="s">
        <v>205</v>
      </c>
      <c r="AQ72" s="972"/>
      <c r="AR72" s="972"/>
      <c r="AS72" s="972"/>
      <c r="AT72" s="972"/>
      <c r="AU72" s="972" t="s">
        <v>205</v>
      </c>
      <c r="AV72" s="972"/>
      <c r="AW72" s="972"/>
      <c r="AX72" s="972"/>
      <c r="AY72" s="972"/>
      <c r="AZ72" s="973"/>
      <c r="BA72" s="973"/>
      <c r="BB72" s="973"/>
      <c r="BC72" s="973"/>
      <c r="BD72" s="974"/>
      <c r="BE72" s="62"/>
      <c r="BF72" s="62"/>
      <c r="BG72" s="62"/>
      <c r="BH72" s="62"/>
      <c r="BI72" s="62"/>
      <c r="BJ72" s="62"/>
      <c r="BK72" s="62"/>
      <c r="BL72" s="62"/>
      <c r="BM72" s="62"/>
      <c r="BN72" s="62"/>
      <c r="BO72" s="62"/>
      <c r="BP72" s="62"/>
      <c r="BQ72" s="59">
        <v>66</v>
      </c>
      <c r="BR72" s="88"/>
      <c r="BS72" s="939"/>
      <c r="BT72" s="940"/>
      <c r="BU72" s="940"/>
      <c r="BV72" s="940"/>
      <c r="BW72" s="940"/>
      <c r="BX72" s="940"/>
      <c r="BY72" s="940"/>
      <c r="BZ72" s="940"/>
      <c r="CA72" s="940"/>
      <c r="CB72" s="940"/>
      <c r="CC72" s="940"/>
      <c r="CD72" s="940"/>
      <c r="CE72" s="940"/>
      <c r="CF72" s="940"/>
      <c r="CG72" s="941"/>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5"/>
      <c r="EA72" s="54"/>
    </row>
    <row r="73" spans="1:131" s="51" customFormat="1" ht="26.25" customHeight="1" x14ac:dyDescent="0.15">
      <c r="A73" s="59">
        <v>6</v>
      </c>
      <c r="B73" s="968" t="s">
        <v>545</v>
      </c>
      <c r="C73" s="969"/>
      <c r="D73" s="969"/>
      <c r="E73" s="969"/>
      <c r="F73" s="969"/>
      <c r="G73" s="969"/>
      <c r="H73" s="969"/>
      <c r="I73" s="969"/>
      <c r="J73" s="969"/>
      <c r="K73" s="969"/>
      <c r="L73" s="969"/>
      <c r="M73" s="969"/>
      <c r="N73" s="969"/>
      <c r="O73" s="969"/>
      <c r="P73" s="970"/>
      <c r="Q73" s="971">
        <v>881</v>
      </c>
      <c r="R73" s="972"/>
      <c r="S73" s="972"/>
      <c r="T73" s="972"/>
      <c r="U73" s="972"/>
      <c r="V73" s="972">
        <v>881</v>
      </c>
      <c r="W73" s="972"/>
      <c r="X73" s="972"/>
      <c r="Y73" s="972"/>
      <c r="Z73" s="972"/>
      <c r="AA73" s="972" t="s">
        <v>205</v>
      </c>
      <c r="AB73" s="972"/>
      <c r="AC73" s="972"/>
      <c r="AD73" s="972"/>
      <c r="AE73" s="972"/>
      <c r="AF73" s="972" t="s">
        <v>205</v>
      </c>
      <c r="AG73" s="972"/>
      <c r="AH73" s="972"/>
      <c r="AI73" s="972"/>
      <c r="AJ73" s="972"/>
      <c r="AK73" s="972">
        <v>277</v>
      </c>
      <c r="AL73" s="972"/>
      <c r="AM73" s="972"/>
      <c r="AN73" s="972"/>
      <c r="AO73" s="972"/>
      <c r="AP73" s="972">
        <v>608</v>
      </c>
      <c r="AQ73" s="972"/>
      <c r="AR73" s="972"/>
      <c r="AS73" s="972"/>
      <c r="AT73" s="972"/>
      <c r="AU73" s="972">
        <v>94</v>
      </c>
      <c r="AV73" s="972"/>
      <c r="AW73" s="972"/>
      <c r="AX73" s="972"/>
      <c r="AY73" s="972"/>
      <c r="AZ73" s="973" t="s">
        <v>217</v>
      </c>
      <c r="BA73" s="973"/>
      <c r="BB73" s="973"/>
      <c r="BC73" s="973"/>
      <c r="BD73" s="974"/>
      <c r="BE73" s="62"/>
      <c r="BF73" s="62"/>
      <c r="BG73" s="62"/>
      <c r="BH73" s="62"/>
      <c r="BI73" s="62"/>
      <c r="BJ73" s="62"/>
      <c r="BK73" s="62"/>
      <c r="BL73" s="62"/>
      <c r="BM73" s="62"/>
      <c r="BN73" s="62"/>
      <c r="BO73" s="62"/>
      <c r="BP73" s="62"/>
      <c r="BQ73" s="59">
        <v>67</v>
      </c>
      <c r="BR73" s="88"/>
      <c r="BS73" s="939"/>
      <c r="BT73" s="940"/>
      <c r="BU73" s="940"/>
      <c r="BV73" s="940"/>
      <c r="BW73" s="940"/>
      <c r="BX73" s="940"/>
      <c r="BY73" s="940"/>
      <c r="BZ73" s="940"/>
      <c r="CA73" s="940"/>
      <c r="CB73" s="940"/>
      <c r="CC73" s="940"/>
      <c r="CD73" s="940"/>
      <c r="CE73" s="940"/>
      <c r="CF73" s="940"/>
      <c r="CG73" s="941"/>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5"/>
      <c r="EA73" s="54"/>
    </row>
    <row r="74" spans="1:131" s="51" customFormat="1" ht="26.25" customHeight="1" x14ac:dyDescent="0.15">
      <c r="A74" s="59">
        <v>7</v>
      </c>
      <c r="B74" s="968" t="s">
        <v>442</v>
      </c>
      <c r="C74" s="969"/>
      <c r="D74" s="969"/>
      <c r="E74" s="969"/>
      <c r="F74" s="969"/>
      <c r="G74" s="969"/>
      <c r="H74" s="969"/>
      <c r="I74" s="969"/>
      <c r="J74" s="969"/>
      <c r="K74" s="969"/>
      <c r="L74" s="969"/>
      <c r="M74" s="969"/>
      <c r="N74" s="969"/>
      <c r="O74" s="969"/>
      <c r="P74" s="970"/>
      <c r="Q74" s="971">
        <v>1241</v>
      </c>
      <c r="R74" s="972"/>
      <c r="S74" s="972"/>
      <c r="T74" s="972"/>
      <c r="U74" s="972"/>
      <c r="V74" s="972">
        <v>1241</v>
      </c>
      <c r="W74" s="972"/>
      <c r="X74" s="972"/>
      <c r="Y74" s="972"/>
      <c r="Z74" s="972"/>
      <c r="AA74" s="972" t="s">
        <v>205</v>
      </c>
      <c r="AB74" s="972"/>
      <c r="AC74" s="972"/>
      <c r="AD74" s="972"/>
      <c r="AE74" s="972"/>
      <c r="AF74" s="972" t="s">
        <v>205</v>
      </c>
      <c r="AG74" s="972"/>
      <c r="AH74" s="972"/>
      <c r="AI74" s="972"/>
      <c r="AJ74" s="972"/>
      <c r="AK74" s="972">
        <v>971</v>
      </c>
      <c r="AL74" s="972"/>
      <c r="AM74" s="972"/>
      <c r="AN74" s="972"/>
      <c r="AO74" s="972"/>
      <c r="AP74" s="972">
        <v>3859</v>
      </c>
      <c r="AQ74" s="972"/>
      <c r="AR74" s="972"/>
      <c r="AS74" s="972"/>
      <c r="AT74" s="972"/>
      <c r="AU74" s="972">
        <v>378</v>
      </c>
      <c r="AV74" s="972"/>
      <c r="AW74" s="972"/>
      <c r="AX74" s="972"/>
      <c r="AY74" s="972"/>
      <c r="AZ74" s="973"/>
      <c r="BA74" s="973"/>
      <c r="BB74" s="973"/>
      <c r="BC74" s="973"/>
      <c r="BD74" s="974"/>
      <c r="BE74" s="62"/>
      <c r="BF74" s="62"/>
      <c r="BG74" s="62"/>
      <c r="BH74" s="62"/>
      <c r="BI74" s="62"/>
      <c r="BJ74" s="62"/>
      <c r="BK74" s="62"/>
      <c r="BL74" s="62"/>
      <c r="BM74" s="62"/>
      <c r="BN74" s="62"/>
      <c r="BO74" s="62"/>
      <c r="BP74" s="62"/>
      <c r="BQ74" s="59">
        <v>68</v>
      </c>
      <c r="BR74" s="88"/>
      <c r="BS74" s="939"/>
      <c r="BT74" s="940"/>
      <c r="BU74" s="940"/>
      <c r="BV74" s="940"/>
      <c r="BW74" s="940"/>
      <c r="BX74" s="940"/>
      <c r="BY74" s="940"/>
      <c r="BZ74" s="940"/>
      <c r="CA74" s="940"/>
      <c r="CB74" s="940"/>
      <c r="CC74" s="940"/>
      <c r="CD74" s="940"/>
      <c r="CE74" s="940"/>
      <c r="CF74" s="940"/>
      <c r="CG74" s="941"/>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5"/>
      <c r="EA74" s="54"/>
    </row>
    <row r="75" spans="1:131" s="51" customFormat="1" ht="26.25" customHeight="1" x14ac:dyDescent="0.15">
      <c r="A75" s="59">
        <v>8</v>
      </c>
      <c r="B75" s="968" t="s">
        <v>546</v>
      </c>
      <c r="C75" s="969"/>
      <c r="D75" s="969"/>
      <c r="E75" s="969"/>
      <c r="F75" s="969"/>
      <c r="G75" s="969"/>
      <c r="H75" s="969"/>
      <c r="I75" s="969"/>
      <c r="J75" s="969"/>
      <c r="K75" s="969"/>
      <c r="L75" s="969"/>
      <c r="M75" s="969"/>
      <c r="N75" s="969"/>
      <c r="O75" s="969"/>
      <c r="P75" s="970"/>
      <c r="Q75" s="975">
        <v>27</v>
      </c>
      <c r="R75" s="976"/>
      <c r="S75" s="976"/>
      <c r="T75" s="976"/>
      <c r="U75" s="977"/>
      <c r="V75" s="978">
        <v>27</v>
      </c>
      <c r="W75" s="976"/>
      <c r="X75" s="976"/>
      <c r="Y75" s="976"/>
      <c r="Z75" s="977"/>
      <c r="AA75" s="972" t="s">
        <v>205</v>
      </c>
      <c r="AB75" s="972"/>
      <c r="AC75" s="972"/>
      <c r="AD75" s="972"/>
      <c r="AE75" s="972"/>
      <c r="AF75" s="972" t="s">
        <v>205</v>
      </c>
      <c r="AG75" s="972"/>
      <c r="AH75" s="972"/>
      <c r="AI75" s="972"/>
      <c r="AJ75" s="972"/>
      <c r="AK75" s="978">
        <v>27</v>
      </c>
      <c r="AL75" s="976"/>
      <c r="AM75" s="976"/>
      <c r="AN75" s="976"/>
      <c r="AO75" s="977"/>
      <c r="AP75" s="972" t="s">
        <v>205</v>
      </c>
      <c r="AQ75" s="972"/>
      <c r="AR75" s="972"/>
      <c r="AS75" s="972"/>
      <c r="AT75" s="972"/>
      <c r="AU75" s="972" t="s">
        <v>205</v>
      </c>
      <c r="AV75" s="972"/>
      <c r="AW75" s="972"/>
      <c r="AX75" s="972"/>
      <c r="AY75" s="972"/>
      <c r="AZ75" s="973"/>
      <c r="BA75" s="973"/>
      <c r="BB75" s="973"/>
      <c r="BC75" s="973"/>
      <c r="BD75" s="974"/>
      <c r="BE75" s="62"/>
      <c r="BF75" s="62"/>
      <c r="BG75" s="62"/>
      <c r="BH75" s="62"/>
      <c r="BI75" s="62"/>
      <c r="BJ75" s="62"/>
      <c r="BK75" s="62"/>
      <c r="BL75" s="62"/>
      <c r="BM75" s="62"/>
      <c r="BN75" s="62"/>
      <c r="BO75" s="62"/>
      <c r="BP75" s="62"/>
      <c r="BQ75" s="59">
        <v>69</v>
      </c>
      <c r="BR75" s="88"/>
      <c r="BS75" s="939"/>
      <c r="BT75" s="940"/>
      <c r="BU75" s="940"/>
      <c r="BV75" s="940"/>
      <c r="BW75" s="940"/>
      <c r="BX75" s="940"/>
      <c r="BY75" s="940"/>
      <c r="BZ75" s="940"/>
      <c r="CA75" s="940"/>
      <c r="CB75" s="940"/>
      <c r="CC75" s="940"/>
      <c r="CD75" s="940"/>
      <c r="CE75" s="940"/>
      <c r="CF75" s="940"/>
      <c r="CG75" s="941"/>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5"/>
      <c r="EA75" s="54"/>
    </row>
    <row r="76" spans="1:131" s="51" customFormat="1" ht="26.25" customHeight="1" x14ac:dyDescent="0.15">
      <c r="A76" s="59">
        <v>9</v>
      </c>
      <c r="B76" s="968" t="s">
        <v>547</v>
      </c>
      <c r="C76" s="969"/>
      <c r="D76" s="969"/>
      <c r="E76" s="969"/>
      <c r="F76" s="969"/>
      <c r="G76" s="969"/>
      <c r="H76" s="969"/>
      <c r="I76" s="969"/>
      <c r="J76" s="969"/>
      <c r="K76" s="969"/>
      <c r="L76" s="969"/>
      <c r="M76" s="969"/>
      <c r="N76" s="969"/>
      <c r="O76" s="969"/>
      <c r="P76" s="970"/>
      <c r="Q76" s="975">
        <v>2164</v>
      </c>
      <c r="R76" s="976"/>
      <c r="S76" s="976"/>
      <c r="T76" s="976"/>
      <c r="U76" s="977"/>
      <c r="V76" s="978">
        <v>2164</v>
      </c>
      <c r="W76" s="976"/>
      <c r="X76" s="976"/>
      <c r="Y76" s="976"/>
      <c r="Z76" s="977"/>
      <c r="AA76" s="972" t="s">
        <v>205</v>
      </c>
      <c r="AB76" s="972"/>
      <c r="AC76" s="972"/>
      <c r="AD76" s="972"/>
      <c r="AE76" s="972"/>
      <c r="AF76" s="972" t="s">
        <v>205</v>
      </c>
      <c r="AG76" s="972"/>
      <c r="AH76" s="972"/>
      <c r="AI76" s="972"/>
      <c r="AJ76" s="972"/>
      <c r="AK76" s="978">
        <v>168</v>
      </c>
      <c r="AL76" s="976"/>
      <c r="AM76" s="976"/>
      <c r="AN76" s="976"/>
      <c r="AO76" s="977"/>
      <c r="AP76" s="978">
        <v>4468</v>
      </c>
      <c r="AQ76" s="976"/>
      <c r="AR76" s="976"/>
      <c r="AS76" s="976"/>
      <c r="AT76" s="977"/>
      <c r="AU76" s="972" t="s">
        <v>205</v>
      </c>
      <c r="AV76" s="972"/>
      <c r="AW76" s="972"/>
      <c r="AX76" s="972"/>
      <c r="AY76" s="972"/>
      <c r="AZ76" s="973"/>
      <c r="BA76" s="973"/>
      <c r="BB76" s="973"/>
      <c r="BC76" s="973"/>
      <c r="BD76" s="974"/>
      <c r="BE76" s="62"/>
      <c r="BF76" s="62"/>
      <c r="BG76" s="62"/>
      <c r="BH76" s="62"/>
      <c r="BI76" s="62"/>
      <c r="BJ76" s="62"/>
      <c r="BK76" s="62"/>
      <c r="BL76" s="62"/>
      <c r="BM76" s="62"/>
      <c r="BN76" s="62"/>
      <c r="BO76" s="62"/>
      <c r="BP76" s="62"/>
      <c r="BQ76" s="59">
        <v>70</v>
      </c>
      <c r="BR76" s="88"/>
      <c r="BS76" s="939"/>
      <c r="BT76" s="940"/>
      <c r="BU76" s="940"/>
      <c r="BV76" s="940"/>
      <c r="BW76" s="940"/>
      <c r="BX76" s="940"/>
      <c r="BY76" s="940"/>
      <c r="BZ76" s="940"/>
      <c r="CA76" s="940"/>
      <c r="CB76" s="940"/>
      <c r="CC76" s="940"/>
      <c r="CD76" s="940"/>
      <c r="CE76" s="940"/>
      <c r="CF76" s="940"/>
      <c r="CG76" s="941"/>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5"/>
      <c r="EA76" s="54"/>
    </row>
    <row r="77" spans="1:131" s="51" customFormat="1" ht="26.25" customHeight="1" x14ac:dyDescent="0.15">
      <c r="A77" s="59">
        <v>10</v>
      </c>
      <c r="B77" s="968" t="s">
        <v>548</v>
      </c>
      <c r="C77" s="969"/>
      <c r="D77" s="969"/>
      <c r="E77" s="969"/>
      <c r="F77" s="969"/>
      <c r="G77" s="969"/>
      <c r="H77" s="969"/>
      <c r="I77" s="969"/>
      <c r="J77" s="969"/>
      <c r="K77" s="969"/>
      <c r="L77" s="969"/>
      <c r="M77" s="969"/>
      <c r="N77" s="969"/>
      <c r="O77" s="969"/>
      <c r="P77" s="970"/>
      <c r="Q77" s="975">
        <v>1084</v>
      </c>
      <c r="R77" s="976"/>
      <c r="S77" s="976"/>
      <c r="T77" s="976"/>
      <c r="U77" s="977"/>
      <c r="V77" s="978">
        <v>1048</v>
      </c>
      <c r="W77" s="976"/>
      <c r="X77" s="976"/>
      <c r="Y77" s="976"/>
      <c r="Z77" s="977"/>
      <c r="AA77" s="978">
        <v>36</v>
      </c>
      <c r="AB77" s="976"/>
      <c r="AC77" s="976"/>
      <c r="AD77" s="976"/>
      <c r="AE77" s="977"/>
      <c r="AF77" s="978">
        <v>36</v>
      </c>
      <c r="AG77" s="976"/>
      <c r="AH77" s="976"/>
      <c r="AI77" s="976"/>
      <c r="AJ77" s="977"/>
      <c r="AK77" s="978">
        <v>24</v>
      </c>
      <c r="AL77" s="976"/>
      <c r="AM77" s="976"/>
      <c r="AN77" s="976"/>
      <c r="AO77" s="977"/>
      <c r="AP77" s="978">
        <v>658</v>
      </c>
      <c r="AQ77" s="976"/>
      <c r="AR77" s="976"/>
      <c r="AS77" s="976"/>
      <c r="AT77" s="977"/>
      <c r="AU77" s="978">
        <v>285</v>
      </c>
      <c r="AV77" s="976"/>
      <c r="AW77" s="976"/>
      <c r="AX77" s="976"/>
      <c r="AY77" s="977"/>
      <c r="AZ77" s="973"/>
      <c r="BA77" s="973"/>
      <c r="BB77" s="973"/>
      <c r="BC77" s="973"/>
      <c r="BD77" s="974"/>
      <c r="BE77" s="62"/>
      <c r="BF77" s="62"/>
      <c r="BG77" s="62"/>
      <c r="BH77" s="62"/>
      <c r="BI77" s="62"/>
      <c r="BJ77" s="62"/>
      <c r="BK77" s="62"/>
      <c r="BL77" s="62"/>
      <c r="BM77" s="62"/>
      <c r="BN77" s="62"/>
      <c r="BO77" s="62"/>
      <c r="BP77" s="62"/>
      <c r="BQ77" s="59">
        <v>71</v>
      </c>
      <c r="BR77" s="88"/>
      <c r="BS77" s="939"/>
      <c r="BT77" s="940"/>
      <c r="BU77" s="940"/>
      <c r="BV77" s="940"/>
      <c r="BW77" s="940"/>
      <c r="BX77" s="940"/>
      <c r="BY77" s="940"/>
      <c r="BZ77" s="940"/>
      <c r="CA77" s="940"/>
      <c r="CB77" s="940"/>
      <c r="CC77" s="940"/>
      <c r="CD77" s="940"/>
      <c r="CE77" s="940"/>
      <c r="CF77" s="940"/>
      <c r="CG77" s="941"/>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5"/>
      <c r="EA77" s="54"/>
    </row>
    <row r="78" spans="1:131" s="51" customFormat="1" ht="26.25" customHeight="1" x14ac:dyDescent="0.15">
      <c r="A78" s="59">
        <v>11</v>
      </c>
      <c r="B78" s="968" t="s">
        <v>549</v>
      </c>
      <c r="C78" s="969"/>
      <c r="D78" s="969"/>
      <c r="E78" s="969"/>
      <c r="F78" s="969"/>
      <c r="G78" s="969"/>
      <c r="H78" s="969"/>
      <c r="I78" s="969"/>
      <c r="J78" s="969"/>
      <c r="K78" s="969"/>
      <c r="L78" s="969"/>
      <c r="M78" s="969"/>
      <c r="N78" s="969"/>
      <c r="O78" s="969"/>
      <c r="P78" s="970"/>
      <c r="Q78" s="971">
        <v>74</v>
      </c>
      <c r="R78" s="972"/>
      <c r="S78" s="972"/>
      <c r="T78" s="972"/>
      <c r="U78" s="972"/>
      <c r="V78" s="972">
        <v>56</v>
      </c>
      <c r="W78" s="972"/>
      <c r="X78" s="972"/>
      <c r="Y78" s="972"/>
      <c r="Z78" s="972"/>
      <c r="AA78" s="972">
        <v>18</v>
      </c>
      <c r="AB78" s="972"/>
      <c r="AC78" s="972"/>
      <c r="AD78" s="972"/>
      <c r="AE78" s="972"/>
      <c r="AF78" s="972">
        <v>18</v>
      </c>
      <c r="AG78" s="972"/>
      <c r="AH78" s="972"/>
      <c r="AI78" s="972"/>
      <c r="AJ78" s="972"/>
      <c r="AK78" s="972" t="s">
        <v>205</v>
      </c>
      <c r="AL78" s="972"/>
      <c r="AM78" s="972"/>
      <c r="AN78" s="972"/>
      <c r="AO78" s="972"/>
      <c r="AP78" s="972" t="s">
        <v>205</v>
      </c>
      <c r="AQ78" s="972"/>
      <c r="AR78" s="972"/>
      <c r="AS78" s="972"/>
      <c r="AT78" s="972"/>
      <c r="AU78" s="972" t="s">
        <v>205</v>
      </c>
      <c r="AV78" s="972"/>
      <c r="AW78" s="972"/>
      <c r="AX78" s="972"/>
      <c r="AY78" s="972"/>
      <c r="AZ78" s="973"/>
      <c r="BA78" s="973"/>
      <c r="BB78" s="973"/>
      <c r="BC78" s="973"/>
      <c r="BD78" s="974"/>
      <c r="BE78" s="62"/>
      <c r="BF78" s="62"/>
      <c r="BG78" s="62"/>
      <c r="BH78" s="62"/>
      <c r="BI78" s="62"/>
      <c r="BJ78" s="54"/>
      <c r="BK78" s="54"/>
      <c r="BL78" s="54"/>
      <c r="BM78" s="54"/>
      <c r="BN78" s="54"/>
      <c r="BO78" s="62"/>
      <c r="BP78" s="62"/>
      <c r="BQ78" s="59">
        <v>72</v>
      </c>
      <c r="BR78" s="88"/>
      <c r="BS78" s="939"/>
      <c r="BT78" s="940"/>
      <c r="BU78" s="940"/>
      <c r="BV78" s="940"/>
      <c r="BW78" s="940"/>
      <c r="BX78" s="940"/>
      <c r="BY78" s="940"/>
      <c r="BZ78" s="940"/>
      <c r="CA78" s="940"/>
      <c r="CB78" s="940"/>
      <c r="CC78" s="940"/>
      <c r="CD78" s="940"/>
      <c r="CE78" s="940"/>
      <c r="CF78" s="940"/>
      <c r="CG78" s="941"/>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5"/>
      <c r="EA78" s="54"/>
    </row>
    <row r="79" spans="1:131" s="51" customFormat="1" ht="26.25" customHeight="1" x14ac:dyDescent="0.15">
      <c r="A79" s="59">
        <v>12</v>
      </c>
      <c r="B79" s="968" t="s">
        <v>371</v>
      </c>
      <c r="C79" s="969"/>
      <c r="D79" s="969"/>
      <c r="E79" s="969"/>
      <c r="F79" s="969"/>
      <c r="G79" s="969"/>
      <c r="H79" s="969"/>
      <c r="I79" s="969"/>
      <c r="J79" s="969"/>
      <c r="K79" s="969"/>
      <c r="L79" s="969"/>
      <c r="M79" s="969"/>
      <c r="N79" s="969"/>
      <c r="O79" s="969"/>
      <c r="P79" s="970"/>
      <c r="Q79" s="971">
        <v>287</v>
      </c>
      <c r="R79" s="972"/>
      <c r="S79" s="972"/>
      <c r="T79" s="972"/>
      <c r="U79" s="972"/>
      <c r="V79" s="972">
        <v>165</v>
      </c>
      <c r="W79" s="972"/>
      <c r="X79" s="972"/>
      <c r="Y79" s="972"/>
      <c r="Z79" s="972"/>
      <c r="AA79" s="972">
        <v>122</v>
      </c>
      <c r="AB79" s="972"/>
      <c r="AC79" s="972"/>
      <c r="AD79" s="972"/>
      <c r="AE79" s="972"/>
      <c r="AF79" s="972">
        <v>122</v>
      </c>
      <c r="AG79" s="972"/>
      <c r="AH79" s="972"/>
      <c r="AI79" s="972"/>
      <c r="AJ79" s="972"/>
      <c r="AK79" s="972">
        <v>75</v>
      </c>
      <c r="AL79" s="972"/>
      <c r="AM79" s="972"/>
      <c r="AN79" s="972"/>
      <c r="AO79" s="972"/>
      <c r="AP79" s="972" t="s">
        <v>205</v>
      </c>
      <c r="AQ79" s="972"/>
      <c r="AR79" s="972"/>
      <c r="AS79" s="972"/>
      <c r="AT79" s="972"/>
      <c r="AU79" s="972" t="s">
        <v>205</v>
      </c>
      <c r="AV79" s="972"/>
      <c r="AW79" s="972"/>
      <c r="AX79" s="972"/>
      <c r="AY79" s="972"/>
      <c r="AZ79" s="973"/>
      <c r="BA79" s="973"/>
      <c r="BB79" s="973"/>
      <c r="BC79" s="973"/>
      <c r="BD79" s="974"/>
      <c r="BE79" s="62"/>
      <c r="BF79" s="62"/>
      <c r="BG79" s="62"/>
      <c r="BH79" s="62"/>
      <c r="BI79" s="62"/>
      <c r="BJ79" s="54"/>
      <c r="BK79" s="54"/>
      <c r="BL79" s="54"/>
      <c r="BM79" s="54"/>
      <c r="BN79" s="54"/>
      <c r="BO79" s="62"/>
      <c r="BP79" s="62"/>
      <c r="BQ79" s="59">
        <v>73</v>
      </c>
      <c r="BR79" s="88"/>
      <c r="BS79" s="939"/>
      <c r="BT79" s="940"/>
      <c r="BU79" s="940"/>
      <c r="BV79" s="940"/>
      <c r="BW79" s="940"/>
      <c r="BX79" s="940"/>
      <c r="BY79" s="940"/>
      <c r="BZ79" s="940"/>
      <c r="CA79" s="940"/>
      <c r="CB79" s="940"/>
      <c r="CC79" s="940"/>
      <c r="CD79" s="940"/>
      <c r="CE79" s="940"/>
      <c r="CF79" s="940"/>
      <c r="CG79" s="941"/>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5"/>
      <c r="EA79" s="54"/>
    </row>
    <row r="80" spans="1:131" s="51" customFormat="1" ht="26.25" customHeight="1" x14ac:dyDescent="0.15">
      <c r="A80" s="59">
        <v>13</v>
      </c>
      <c r="B80" s="968" t="s">
        <v>550</v>
      </c>
      <c r="C80" s="969"/>
      <c r="D80" s="969"/>
      <c r="E80" s="969"/>
      <c r="F80" s="969"/>
      <c r="G80" s="969"/>
      <c r="H80" s="969"/>
      <c r="I80" s="969"/>
      <c r="J80" s="969"/>
      <c r="K80" s="969"/>
      <c r="L80" s="969"/>
      <c r="M80" s="969"/>
      <c r="N80" s="969"/>
      <c r="O80" s="969"/>
      <c r="P80" s="970"/>
      <c r="Q80" s="971">
        <v>201496</v>
      </c>
      <c r="R80" s="972"/>
      <c r="S80" s="972"/>
      <c r="T80" s="972"/>
      <c r="U80" s="972"/>
      <c r="V80" s="972">
        <v>194005</v>
      </c>
      <c r="W80" s="972"/>
      <c r="X80" s="972"/>
      <c r="Y80" s="972"/>
      <c r="Z80" s="972"/>
      <c r="AA80" s="972">
        <v>7491</v>
      </c>
      <c r="AB80" s="972"/>
      <c r="AC80" s="972"/>
      <c r="AD80" s="972"/>
      <c r="AE80" s="972"/>
      <c r="AF80" s="972">
        <v>7491</v>
      </c>
      <c r="AG80" s="972"/>
      <c r="AH80" s="972"/>
      <c r="AI80" s="972"/>
      <c r="AJ80" s="972"/>
      <c r="AK80" s="972" t="s">
        <v>205</v>
      </c>
      <c r="AL80" s="972"/>
      <c r="AM80" s="972"/>
      <c r="AN80" s="972"/>
      <c r="AO80" s="972"/>
      <c r="AP80" s="972" t="s">
        <v>205</v>
      </c>
      <c r="AQ80" s="972"/>
      <c r="AR80" s="972"/>
      <c r="AS80" s="972"/>
      <c r="AT80" s="972"/>
      <c r="AU80" s="972" t="s">
        <v>205</v>
      </c>
      <c r="AV80" s="972"/>
      <c r="AW80" s="972"/>
      <c r="AX80" s="972"/>
      <c r="AY80" s="972"/>
      <c r="AZ80" s="973"/>
      <c r="BA80" s="973"/>
      <c r="BB80" s="973"/>
      <c r="BC80" s="973"/>
      <c r="BD80" s="974"/>
      <c r="BE80" s="62"/>
      <c r="BF80" s="62"/>
      <c r="BG80" s="62"/>
      <c r="BH80" s="62"/>
      <c r="BI80" s="62"/>
      <c r="BJ80" s="62"/>
      <c r="BK80" s="62"/>
      <c r="BL80" s="62"/>
      <c r="BM80" s="62"/>
      <c r="BN80" s="62"/>
      <c r="BO80" s="62"/>
      <c r="BP80" s="62"/>
      <c r="BQ80" s="59">
        <v>74</v>
      </c>
      <c r="BR80" s="88"/>
      <c r="BS80" s="939"/>
      <c r="BT80" s="940"/>
      <c r="BU80" s="940"/>
      <c r="BV80" s="940"/>
      <c r="BW80" s="940"/>
      <c r="BX80" s="940"/>
      <c r="BY80" s="940"/>
      <c r="BZ80" s="940"/>
      <c r="CA80" s="940"/>
      <c r="CB80" s="940"/>
      <c r="CC80" s="940"/>
      <c r="CD80" s="940"/>
      <c r="CE80" s="940"/>
      <c r="CF80" s="940"/>
      <c r="CG80" s="941"/>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5"/>
      <c r="EA80" s="54"/>
    </row>
    <row r="81" spans="1:131" s="51" customFormat="1" ht="26.25" customHeight="1" x14ac:dyDescent="0.15">
      <c r="A81" s="59">
        <v>14</v>
      </c>
      <c r="B81" s="968"/>
      <c r="C81" s="969"/>
      <c r="D81" s="969"/>
      <c r="E81" s="969"/>
      <c r="F81" s="969"/>
      <c r="G81" s="969"/>
      <c r="H81" s="969"/>
      <c r="I81" s="969"/>
      <c r="J81" s="969"/>
      <c r="K81" s="969"/>
      <c r="L81" s="969"/>
      <c r="M81" s="969"/>
      <c r="N81" s="969"/>
      <c r="O81" s="969"/>
      <c r="P81" s="970"/>
      <c r="Q81" s="971"/>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62"/>
      <c r="BF81" s="62"/>
      <c r="BG81" s="62"/>
      <c r="BH81" s="62"/>
      <c r="BI81" s="62"/>
      <c r="BJ81" s="62"/>
      <c r="BK81" s="62"/>
      <c r="BL81" s="62"/>
      <c r="BM81" s="62"/>
      <c r="BN81" s="62"/>
      <c r="BO81" s="62"/>
      <c r="BP81" s="62"/>
      <c r="BQ81" s="59">
        <v>75</v>
      </c>
      <c r="BR81" s="88"/>
      <c r="BS81" s="939"/>
      <c r="BT81" s="940"/>
      <c r="BU81" s="940"/>
      <c r="BV81" s="940"/>
      <c r="BW81" s="940"/>
      <c r="BX81" s="940"/>
      <c r="BY81" s="940"/>
      <c r="BZ81" s="940"/>
      <c r="CA81" s="940"/>
      <c r="CB81" s="940"/>
      <c r="CC81" s="940"/>
      <c r="CD81" s="940"/>
      <c r="CE81" s="940"/>
      <c r="CF81" s="940"/>
      <c r="CG81" s="941"/>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5"/>
      <c r="EA81" s="54"/>
    </row>
    <row r="82" spans="1:131" s="51" customFormat="1" ht="26.25" customHeight="1" x14ac:dyDescent="0.15">
      <c r="A82" s="59">
        <v>15</v>
      </c>
      <c r="B82" s="968"/>
      <c r="C82" s="969"/>
      <c r="D82" s="969"/>
      <c r="E82" s="969"/>
      <c r="F82" s="969"/>
      <c r="G82" s="969"/>
      <c r="H82" s="969"/>
      <c r="I82" s="969"/>
      <c r="J82" s="969"/>
      <c r="K82" s="969"/>
      <c r="L82" s="969"/>
      <c r="M82" s="969"/>
      <c r="N82" s="969"/>
      <c r="O82" s="969"/>
      <c r="P82" s="970"/>
      <c r="Q82" s="971"/>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62"/>
      <c r="BF82" s="62"/>
      <c r="BG82" s="62"/>
      <c r="BH82" s="62"/>
      <c r="BI82" s="62"/>
      <c r="BJ82" s="62"/>
      <c r="BK82" s="62"/>
      <c r="BL82" s="62"/>
      <c r="BM82" s="62"/>
      <c r="BN82" s="62"/>
      <c r="BO82" s="62"/>
      <c r="BP82" s="62"/>
      <c r="BQ82" s="59">
        <v>76</v>
      </c>
      <c r="BR82" s="88"/>
      <c r="BS82" s="939"/>
      <c r="BT82" s="940"/>
      <c r="BU82" s="940"/>
      <c r="BV82" s="940"/>
      <c r="BW82" s="940"/>
      <c r="BX82" s="940"/>
      <c r="BY82" s="940"/>
      <c r="BZ82" s="940"/>
      <c r="CA82" s="940"/>
      <c r="CB82" s="940"/>
      <c r="CC82" s="940"/>
      <c r="CD82" s="940"/>
      <c r="CE82" s="940"/>
      <c r="CF82" s="940"/>
      <c r="CG82" s="941"/>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5"/>
      <c r="EA82" s="54"/>
    </row>
    <row r="83" spans="1:131" s="51" customFormat="1" ht="26.25" customHeight="1" x14ac:dyDescent="0.15">
      <c r="A83" s="59">
        <v>16</v>
      </c>
      <c r="B83" s="968"/>
      <c r="C83" s="969"/>
      <c r="D83" s="969"/>
      <c r="E83" s="969"/>
      <c r="F83" s="969"/>
      <c r="G83" s="969"/>
      <c r="H83" s="969"/>
      <c r="I83" s="969"/>
      <c r="J83" s="969"/>
      <c r="K83" s="969"/>
      <c r="L83" s="969"/>
      <c r="M83" s="969"/>
      <c r="N83" s="969"/>
      <c r="O83" s="969"/>
      <c r="P83" s="970"/>
      <c r="Q83" s="971"/>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62"/>
      <c r="BF83" s="62"/>
      <c r="BG83" s="62"/>
      <c r="BH83" s="62"/>
      <c r="BI83" s="62"/>
      <c r="BJ83" s="62"/>
      <c r="BK83" s="62"/>
      <c r="BL83" s="62"/>
      <c r="BM83" s="62"/>
      <c r="BN83" s="62"/>
      <c r="BO83" s="62"/>
      <c r="BP83" s="62"/>
      <c r="BQ83" s="59">
        <v>77</v>
      </c>
      <c r="BR83" s="88"/>
      <c r="BS83" s="939"/>
      <c r="BT83" s="940"/>
      <c r="BU83" s="940"/>
      <c r="BV83" s="940"/>
      <c r="BW83" s="940"/>
      <c r="BX83" s="940"/>
      <c r="BY83" s="940"/>
      <c r="BZ83" s="940"/>
      <c r="CA83" s="940"/>
      <c r="CB83" s="940"/>
      <c r="CC83" s="940"/>
      <c r="CD83" s="940"/>
      <c r="CE83" s="940"/>
      <c r="CF83" s="940"/>
      <c r="CG83" s="941"/>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5"/>
      <c r="EA83" s="54"/>
    </row>
    <row r="84" spans="1:131" s="51" customFormat="1" ht="26.25" customHeight="1" x14ac:dyDescent="0.15">
      <c r="A84" s="59">
        <v>17</v>
      </c>
      <c r="B84" s="968"/>
      <c r="C84" s="969"/>
      <c r="D84" s="969"/>
      <c r="E84" s="969"/>
      <c r="F84" s="969"/>
      <c r="G84" s="969"/>
      <c r="H84" s="969"/>
      <c r="I84" s="969"/>
      <c r="J84" s="969"/>
      <c r="K84" s="969"/>
      <c r="L84" s="969"/>
      <c r="M84" s="969"/>
      <c r="N84" s="969"/>
      <c r="O84" s="969"/>
      <c r="P84" s="970"/>
      <c r="Q84" s="971"/>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62"/>
      <c r="BF84" s="62"/>
      <c r="BG84" s="62"/>
      <c r="BH84" s="62"/>
      <c r="BI84" s="62"/>
      <c r="BJ84" s="62"/>
      <c r="BK84" s="62"/>
      <c r="BL84" s="62"/>
      <c r="BM84" s="62"/>
      <c r="BN84" s="62"/>
      <c r="BO84" s="62"/>
      <c r="BP84" s="62"/>
      <c r="BQ84" s="59">
        <v>78</v>
      </c>
      <c r="BR84" s="88"/>
      <c r="BS84" s="939"/>
      <c r="BT84" s="940"/>
      <c r="BU84" s="940"/>
      <c r="BV84" s="940"/>
      <c r="BW84" s="940"/>
      <c r="BX84" s="940"/>
      <c r="BY84" s="940"/>
      <c r="BZ84" s="940"/>
      <c r="CA84" s="940"/>
      <c r="CB84" s="940"/>
      <c r="CC84" s="940"/>
      <c r="CD84" s="940"/>
      <c r="CE84" s="940"/>
      <c r="CF84" s="940"/>
      <c r="CG84" s="941"/>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5"/>
      <c r="EA84" s="54"/>
    </row>
    <row r="85" spans="1:131" s="51" customFormat="1" ht="26.25" customHeight="1" x14ac:dyDescent="0.15">
      <c r="A85" s="59">
        <v>18</v>
      </c>
      <c r="B85" s="968"/>
      <c r="C85" s="969"/>
      <c r="D85" s="969"/>
      <c r="E85" s="969"/>
      <c r="F85" s="969"/>
      <c r="G85" s="969"/>
      <c r="H85" s="969"/>
      <c r="I85" s="969"/>
      <c r="J85" s="969"/>
      <c r="K85" s="969"/>
      <c r="L85" s="969"/>
      <c r="M85" s="969"/>
      <c r="N85" s="969"/>
      <c r="O85" s="969"/>
      <c r="P85" s="970"/>
      <c r="Q85" s="971"/>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62"/>
      <c r="BF85" s="62"/>
      <c r="BG85" s="62"/>
      <c r="BH85" s="62"/>
      <c r="BI85" s="62"/>
      <c r="BJ85" s="62"/>
      <c r="BK85" s="62"/>
      <c r="BL85" s="62"/>
      <c r="BM85" s="62"/>
      <c r="BN85" s="62"/>
      <c r="BO85" s="62"/>
      <c r="BP85" s="62"/>
      <c r="BQ85" s="59">
        <v>79</v>
      </c>
      <c r="BR85" s="88"/>
      <c r="BS85" s="939"/>
      <c r="BT85" s="940"/>
      <c r="BU85" s="940"/>
      <c r="BV85" s="940"/>
      <c r="BW85" s="940"/>
      <c r="BX85" s="940"/>
      <c r="BY85" s="940"/>
      <c r="BZ85" s="940"/>
      <c r="CA85" s="940"/>
      <c r="CB85" s="940"/>
      <c r="CC85" s="940"/>
      <c r="CD85" s="940"/>
      <c r="CE85" s="940"/>
      <c r="CF85" s="940"/>
      <c r="CG85" s="941"/>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5"/>
      <c r="EA85" s="54"/>
    </row>
    <row r="86" spans="1:131" s="51" customFormat="1" ht="26.25" customHeight="1" x14ac:dyDescent="0.15">
      <c r="A86" s="59">
        <v>19</v>
      </c>
      <c r="B86" s="968"/>
      <c r="C86" s="969"/>
      <c r="D86" s="969"/>
      <c r="E86" s="969"/>
      <c r="F86" s="969"/>
      <c r="G86" s="969"/>
      <c r="H86" s="969"/>
      <c r="I86" s="969"/>
      <c r="J86" s="969"/>
      <c r="K86" s="969"/>
      <c r="L86" s="969"/>
      <c r="M86" s="969"/>
      <c r="N86" s="969"/>
      <c r="O86" s="969"/>
      <c r="P86" s="970"/>
      <c r="Q86" s="971"/>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62"/>
      <c r="BF86" s="62"/>
      <c r="BG86" s="62"/>
      <c r="BH86" s="62"/>
      <c r="BI86" s="62"/>
      <c r="BJ86" s="62"/>
      <c r="BK86" s="62"/>
      <c r="BL86" s="62"/>
      <c r="BM86" s="62"/>
      <c r="BN86" s="62"/>
      <c r="BO86" s="62"/>
      <c r="BP86" s="62"/>
      <c r="BQ86" s="59">
        <v>80</v>
      </c>
      <c r="BR86" s="88"/>
      <c r="BS86" s="939"/>
      <c r="BT86" s="940"/>
      <c r="BU86" s="940"/>
      <c r="BV86" s="940"/>
      <c r="BW86" s="940"/>
      <c r="BX86" s="940"/>
      <c r="BY86" s="940"/>
      <c r="BZ86" s="940"/>
      <c r="CA86" s="940"/>
      <c r="CB86" s="940"/>
      <c r="CC86" s="940"/>
      <c r="CD86" s="940"/>
      <c r="CE86" s="940"/>
      <c r="CF86" s="940"/>
      <c r="CG86" s="941"/>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5"/>
      <c r="EA86" s="54"/>
    </row>
    <row r="87" spans="1:131" s="51" customFormat="1" ht="26.25" customHeight="1" x14ac:dyDescent="0.15">
      <c r="A87" s="64">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62"/>
      <c r="BF87" s="62"/>
      <c r="BG87" s="62"/>
      <c r="BH87" s="62"/>
      <c r="BI87" s="62"/>
      <c r="BJ87" s="62"/>
      <c r="BK87" s="62"/>
      <c r="BL87" s="62"/>
      <c r="BM87" s="62"/>
      <c r="BN87" s="62"/>
      <c r="BO87" s="62"/>
      <c r="BP87" s="62"/>
      <c r="BQ87" s="59">
        <v>81</v>
      </c>
      <c r="BR87" s="88"/>
      <c r="BS87" s="939"/>
      <c r="BT87" s="940"/>
      <c r="BU87" s="940"/>
      <c r="BV87" s="940"/>
      <c r="BW87" s="940"/>
      <c r="BX87" s="940"/>
      <c r="BY87" s="940"/>
      <c r="BZ87" s="940"/>
      <c r="CA87" s="940"/>
      <c r="CB87" s="940"/>
      <c r="CC87" s="940"/>
      <c r="CD87" s="940"/>
      <c r="CE87" s="940"/>
      <c r="CF87" s="940"/>
      <c r="CG87" s="941"/>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5"/>
      <c r="EA87" s="54"/>
    </row>
    <row r="88" spans="1:131" s="51" customFormat="1" ht="26.25" customHeight="1" x14ac:dyDescent="0.15">
      <c r="A88" s="60" t="s">
        <v>265</v>
      </c>
      <c r="B88" s="946" t="s">
        <v>467</v>
      </c>
      <c r="C88" s="947"/>
      <c r="D88" s="947"/>
      <c r="E88" s="947"/>
      <c r="F88" s="947"/>
      <c r="G88" s="947"/>
      <c r="H88" s="947"/>
      <c r="I88" s="947"/>
      <c r="J88" s="947"/>
      <c r="K88" s="947"/>
      <c r="L88" s="947"/>
      <c r="M88" s="947"/>
      <c r="N88" s="947"/>
      <c r="O88" s="947"/>
      <c r="P88" s="948"/>
      <c r="Q88" s="956"/>
      <c r="R88" s="957"/>
      <c r="S88" s="957"/>
      <c r="T88" s="957"/>
      <c r="U88" s="957"/>
      <c r="V88" s="957"/>
      <c r="W88" s="957"/>
      <c r="X88" s="957"/>
      <c r="Y88" s="957"/>
      <c r="Z88" s="957"/>
      <c r="AA88" s="957"/>
      <c r="AB88" s="957"/>
      <c r="AC88" s="957"/>
      <c r="AD88" s="957"/>
      <c r="AE88" s="957"/>
      <c r="AF88" s="958">
        <v>7704</v>
      </c>
      <c r="AG88" s="958"/>
      <c r="AH88" s="958"/>
      <c r="AI88" s="958"/>
      <c r="AJ88" s="958"/>
      <c r="AK88" s="957"/>
      <c r="AL88" s="957"/>
      <c r="AM88" s="957"/>
      <c r="AN88" s="957"/>
      <c r="AO88" s="957"/>
      <c r="AP88" s="958"/>
      <c r="AQ88" s="958"/>
      <c r="AR88" s="958"/>
      <c r="AS88" s="958"/>
      <c r="AT88" s="958"/>
      <c r="AU88" s="958"/>
      <c r="AV88" s="958"/>
      <c r="AW88" s="958"/>
      <c r="AX88" s="958"/>
      <c r="AY88" s="958"/>
      <c r="AZ88" s="959"/>
      <c r="BA88" s="959"/>
      <c r="BB88" s="959"/>
      <c r="BC88" s="959"/>
      <c r="BD88" s="960"/>
      <c r="BE88" s="62"/>
      <c r="BF88" s="62"/>
      <c r="BG88" s="62"/>
      <c r="BH88" s="62"/>
      <c r="BI88" s="62"/>
      <c r="BJ88" s="62"/>
      <c r="BK88" s="62"/>
      <c r="BL88" s="62"/>
      <c r="BM88" s="62"/>
      <c r="BN88" s="62"/>
      <c r="BO88" s="62"/>
      <c r="BP88" s="62"/>
      <c r="BQ88" s="59">
        <v>82</v>
      </c>
      <c r="BR88" s="88"/>
      <c r="BS88" s="939"/>
      <c r="BT88" s="940"/>
      <c r="BU88" s="940"/>
      <c r="BV88" s="940"/>
      <c r="BW88" s="940"/>
      <c r="BX88" s="940"/>
      <c r="BY88" s="940"/>
      <c r="BZ88" s="940"/>
      <c r="CA88" s="940"/>
      <c r="CB88" s="940"/>
      <c r="CC88" s="940"/>
      <c r="CD88" s="940"/>
      <c r="CE88" s="940"/>
      <c r="CF88" s="940"/>
      <c r="CG88" s="941"/>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5"/>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9"/>
      <c r="BT89" s="940"/>
      <c r="BU89" s="940"/>
      <c r="BV89" s="940"/>
      <c r="BW89" s="940"/>
      <c r="BX89" s="940"/>
      <c r="BY89" s="940"/>
      <c r="BZ89" s="940"/>
      <c r="CA89" s="940"/>
      <c r="CB89" s="940"/>
      <c r="CC89" s="940"/>
      <c r="CD89" s="940"/>
      <c r="CE89" s="940"/>
      <c r="CF89" s="940"/>
      <c r="CG89" s="941"/>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5"/>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9"/>
      <c r="BT90" s="940"/>
      <c r="BU90" s="940"/>
      <c r="BV90" s="940"/>
      <c r="BW90" s="940"/>
      <c r="BX90" s="940"/>
      <c r="BY90" s="940"/>
      <c r="BZ90" s="940"/>
      <c r="CA90" s="940"/>
      <c r="CB90" s="940"/>
      <c r="CC90" s="940"/>
      <c r="CD90" s="940"/>
      <c r="CE90" s="940"/>
      <c r="CF90" s="940"/>
      <c r="CG90" s="941"/>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5"/>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9"/>
      <c r="BT91" s="940"/>
      <c r="BU91" s="940"/>
      <c r="BV91" s="940"/>
      <c r="BW91" s="940"/>
      <c r="BX91" s="940"/>
      <c r="BY91" s="940"/>
      <c r="BZ91" s="940"/>
      <c r="CA91" s="940"/>
      <c r="CB91" s="940"/>
      <c r="CC91" s="940"/>
      <c r="CD91" s="940"/>
      <c r="CE91" s="940"/>
      <c r="CF91" s="940"/>
      <c r="CG91" s="941"/>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5"/>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9"/>
      <c r="BT92" s="940"/>
      <c r="BU92" s="940"/>
      <c r="BV92" s="940"/>
      <c r="BW92" s="940"/>
      <c r="BX92" s="940"/>
      <c r="BY92" s="940"/>
      <c r="BZ92" s="940"/>
      <c r="CA92" s="940"/>
      <c r="CB92" s="940"/>
      <c r="CC92" s="940"/>
      <c r="CD92" s="940"/>
      <c r="CE92" s="940"/>
      <c r="CF92" s="940"/>
      <c r="CG92" s="941"/>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5"/>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9"/>
      <c r="BT93" s="940"/>
      <c r="BU93" s="940"/>
      <c r="BV93" s="940"/>
      <c r="BW93" s="940"/>
      <c r="BX93" s="940"/>
      <c r="BY93" s="940"/>
      <c r="BZ93" s="940"/>
      <c r="CA93" s="940"/>
      <c r="CB93" s="940"/>
      <c r="CC93" s="940"/>
      <c r="CD93" s="940"/>
      <c r="CE93" s="940"/>
      <c r="CF93" s="940"/>
      <c r="CG93" s="941"/>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5"/>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9"/>
      <c r="BT94" s="940"/>
      <c r="BU94" s="940"/>
      <c r="BV94" s="940"/>
      <c r="BW94" s="940"/>
      <c r="BX94" s="940"/>
      <c r="BY94" s="940"/>
      <c r="BZ94" s="940"/>
      <c r="CA94" s="940"/>
      <c r="CB94" s="940"/>
      <c r="CC94" s="940"/>
      <c r="CD94" s="940"/>
      <c r="CE94" s="940"/>
      <c r="CF94" s="940"/>
      <c r="CG94" s="941"/>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5"/>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9"/>
      <c r="BT95" s="940"/>
      <c r="BU95" s="940"/>
      <c r="BV95" s="940"/>
      <c r="BW95" s="940"/>
      <c r="BX95" s="940"/>
      <c r="BY95" s="940"/>
      <c r="BZ95" s="940"/>
      <c r="CA95" s="940"/>
      <c r="CB95" s="940"/>
      <c r="CC95" s="940"/>
      <c r="CD95" s="940"/>
      <c r="CE95" s="940"/>
      <c r="CF95" s="940"/>
      <c r="CG95" s="941"/>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5"/>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9"/>
      <c r="BT96" s="940"/>
      <c r="BU96" s="940"/>
      <c r="BV96" s="940"/>
      <c r="BW96" s="940"/>
      <c r="BX96" s="940"/>
      <c r="BY96" s="940"/>
      <c r="BZ96" s="940"/>
      <c r="CA96" s="940"/>
      <c r="CB96" s="940"/>
      <c r="CC96" s="940"/>
      <c r="CD96" s="940"/>
      <c r="CE96" s="940"/>
      <c r="CF96" s="940"/>
      <c r="CG96" s="941"/>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5"/>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9"/>
      <c r="BT97" s="940"/>
      <c r="BU97" s="940"/>
      <c r="BV97" s="940"/>
      <c r="BW97" s="940"/>
      <c r="BX97" s="940"/>
      <c r="BY97" s="940"/>
      <c r="BZ97" s="940"/>
      <c r="CA97" s="940"/>
      <c r="CB97" s="940"/>
      <c r="CC97" s="940"/>
      <c r="CD97" s="940"/>
      <c r="CE97" s="940"/>
      <c r="CF97" s="940"/>
      <c r="CG97" s="941"/>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5"/>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9"/>
      <c r="BT98" s="940"/>
      <c r="BU98" s="940"/>
      <c r="BV98" s="940"/>
      <c r="BW98" s="940"/>
      <c r="BX98" s="940"/>
      <c r="BY98" s="940"/>
      <c r="BZ98" s="940"/>
      <c r="CA98" s="940"/>
      <c r="CB98" s="940"/>
      <c r="CC98" s="940"/>
      <c r="CD98" s="940"/>
      <c r="CE98" s="940"/>
      <c r="CF98" s="940"/>
      <c r="CG98" s="941"/>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5"/>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9"/>
      <c r="BT99" s="940"/>
      <c r="BU99" s="940"/>
      <c r="BV99" s="940"/>
      <c r="BW99" s="940"/>
      <c r="BX99" s="940"/>
      <c r="BY99" s="940"/>
      <c r="BZ99" s="940"/>
      <c r="CA99" s="940"/>
      <c r="CB99" s="940"/>
      <c r="CC99" s="940"/>
      <c r="CD99" s="940"/>
      <c r="CE99" s="940"/>
      <c r="CF99" s="940"/>
      <c r="CG99" s="941"/>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5"/>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9"/>
      <c r="BT100" s="940"/>
      <c r="BU100" s="940"/>
      <c r="BV100" s="940"/>
      <c r="BW100" s="940"/>
      <c r="BX100" s="940"/>
      <c r="BY100" s="940"/>
      <c r="BZ100" s="940"/>
      <c r="CA100" s="940"/>
      <c r="CB100" s="940"/>
      <c r="CC100" s="940"/>
      <c r="CD100" s="940"/>
      <c r="CE100" s="940"/>
      <c r="CF100" s="940"/>
      <c r="CG100" s="941"/>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5"/>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9"/>
      <c r="BT101" s="940"/>
      <c r="BU101" s="940"/>
      <c r="BV101" s="940"/>
      <c r="BW101" s="940"/>
      <c r="BX101" s="940"/>
      <c r="BY101" s="940"/>
      <c r="BZ101" s="940"/>
      <c r="CA101" s="940"/>
      <c r="CB101" s="940"/>
      <c r="CC101" s="940"/>
      <c r="CD101" s="940"/>
      <c r="CE101" s="940"/>
      <c r="CF101" s="940"/>
      <c r="CG101" s="941"/>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5"/>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265</v>
      </c>
      <c r="BR102" s="946" t="s">
        <v>450</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46"/>
      <c r="DW102" s="947"/>
      <c r="DX102" s="947"/>
      <c r="DY102" s="947"/>
      <c r="DZ102" s="955"/>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33" t="s">
        <v>468</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34" t="s">
        <v>469</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239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35" t="s">
        <v>471</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207</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54" customFormat="1" ht="26.25" customHeight="1" x14ac:dyDescent="0.15">
      <c r="A109" s="913" t="s">
        <v>472</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6" t="s">
        <v>270</v>
      </c>
      <c r="AB109" s="914"/>
      <c r="AC109" s="914"/>
      <c r="AD109" s="914"/>
      <c r="AE109" s="915"/>
      <c r="AF109" s="916" t="s">
        <v>400</v>
      </c>
      <c r="AG109" s="914"/>
      <c r="AH109" s="914"/>
      <c r="AI109" s="914"/>
      <c r="AJ109" s="915"/>
      <c r="AK109" s="916" t="s">
        <v>166</v>
      </c>
      <c r="AL109" s="914"/>
      <c r="AM109" s="914"/>
      <c r="AN109" s="914"/>
      <c r="AO109" s="915"/>
      <c r="AP109" s="916" t="s">
        <v>473</v>
      </c>
      <c r="AQ109" s="914"/>
      <c r="AR109" s="914"/>
      <c r="AS109" s="914"/>
      <c r="AT109" s="917"/>
      <c r="AU109" s="913" t="s">
        <v>472</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6" t="s">
        <v>270</v>
      </c>
      <c r="BR109" s="914"/>
      <c r="BS109" s="914"/>
      <c r="BT109" s="914"/>
      <c r="BU109" s="915"/>
      <c r="BV109" s="916" t="s">
        <v>400</v>
      </c>
      <c r="BW109" s="914"/>
      <c r="BX109" s="914"/>
      <c r="BY109" s="914"/>
      <c r="BZ109" s="915"/>
      <c r="CA109" s="916" t="s">
        <v>166</v>
      </c>
      <c r="CB109" s="914"/>
      <c r="CC109" s="914"/>
      <c r="CD109" s="914"/>
      <c r="CE109" s="915"/>
      <c r="CF109" s="938" t="s">
        <v>473</v>
      </c>
      <c r="CG109" s="938"/>
      <c r="CH109" s="938"/>
      <c r="CI109" s="938"/>
      <c r="CJ109" s="938"/>
      <c r="CK109" s="916" t="s">
        <v>93</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6" t="s">
        <v>270</v>
      </c>
      <c r="DH109" s="914"/>
      <c r="DI109" s="914"/>
      <c r="DJ109" s="914"/>
      <c r="DK109" s="915"/>
      <c r="DL109" s="916" t="s">
        <v>400</v>
      </c>
      <c r="DM109" s="914"/>
      <c r="DN109" s="914"/>
      <c r="DO109" s="914"/>
      <c r="DP109" s="915"/>
      <c r="DQ109" s="916" t="s">
        <v>166</v>
      </c>
      <c r="DR109" s="914"/>
      <c r="DS109" s="914"/>
      <c r="DT109" s="914"/>
      <c r="DU109" s="915"/>
      <c r="DV109" s="916" t="s">
        <v>473</v>
      </c>
      <c r="DW109" s="914"/>
      <c r="DX109" s="914"/>
      <c r="DY109" s="914"/>
      <c r="DZ109" s="917"/>
    </row>
    <row r="110" spans="1:131" s="54" customFormat="1" ht="26.25" customHeight="1" x14ac:dyDescent="0.15">
      <c r="A110" s="838" t="s">
        <v>335</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31">
        <v>896089</v>
      </c>
      <c r="AB110" s="832"/>
      <c r="AC110" s="832"/>
      <c r="AD110" s="832"/>
      <c r="AE110" s="833"/>
      <c r="AF110" s="834">
        <v>887919</v>
      </c>
      <c r="AG110" s="832"/>
      <c r="AH110" s="832"/>
      <c r="AI110" s="832"/>
      <c r="AJ110" s="833"/>
      <c r="AK110" s="834">
        <v>873828</v>
      </c>
      <c r="AL110" s="832"/>
      <c r="AM110" s="832"/>
      <c r="AN110" s="832"/>
      <c r="AO110" s="833"/>
      <c r="AP110" s="921">
        <v>16.2</v>
      </c>
      <c r="AQ110" s="922"/>
      <c r="AR110" s="922"/>
      <c r="AS110" s="922"/>
      <c r="AT110" s="923"/>
      <c r="AU110" s="748" t="s">
        <v>119</v>
      </c>
      <c r="AV110" s="749"/>
      <c r="AW110" s="749"/>
      <c r="AX110" s="749"/>
      <c r="AY110" s="749"/>
      <c r="AZ110" s="886" t="s">
        <v>15</v>
      </c>
      <c r="BA110" s="839"/>
      <c r="BB110" s="839"/>
      <c r="BC110" s="839"/>
      <c r="BD110" s="839"/>
      <c r="BE110" s="839"/>
      <c r="BF110" s="839"/>
      <c r="BG110" s="839"/>
      <c r="BH110" s="839"/>
      <c r="BI110" s="839"/>
      <c r="BJ110" s="839"/>
      <c r="BK110" s="839"/>
      <c r="BL110" s="839"/>
      <c r="BM110" s="839"/>
      <c r="BN110" s="839"/>
      <c r="BO110" s="839"/>
      <c r="BP110" s="840"/>
      <c r="BQ110" s="887">
        <v>10430385</v>
      </c>
      <c r="BR110" s="888"/>
      <c r="BS110" s="888"/>
      <c r="BT110" s="888"/>
      <c r="BU110" s="888"/>
      <c r="BV110" s="888">
        <v>10303556</v>
      </c>
      <c r="BW110" s="888"/>
      <c r="BX110" s="888"/>
      <c r="BY110" s="888"/>
      <c r="BZ110" s="888"/>
      <c r="CA110" s="888">
        <v>10220875</v>
      </c>
      <c r="CB110" s="888"/>
      <c r="CC110" s="888"/>
      <c r="CD110" s="888"/>
      <c r="CE110" s="888"/>
      <c r="CF110" s="903">
        <v>189.8</v>
      </c>
      <c r="CG110" s="904"/>
      <c r="CH110" s="904"/>
      <c r="CI110" s="904"/>
      <c r="CJ110" s="904"/>
      <c r="CK110" s="754" t="s">
        <v>395</v>
      </c>
      <c r="CL110" s="755"/>
      <c r="CM110" s="918" t="s">
        <v>474</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887" t="s">
        <v>205</v>
      </c>
      <c r="DH110" s="888"/>
      <c r="DI110" s="888"/>
      <c r="DJ110" s="888"/>
      <c r="DK110" s="888"/>
      <c r="DL110" s="888" t="s">
        <v>205</v>
      </c>
      <c r="DM110" s="888"/>
      <c r="DN110" s="888"/>
      <c r="DO110" s="888"/>
      <c r="DP110" s="888"/>
      <c r="DQ110" s="888" t="s">
        <v>205</v>
      </c>
      <c r="DR110" s="888"/>
      <c r="DS110" s="888"/>
      <c r="DT110" s="888"/>
      <c r="DU110" s="888"/>
      <c r="DV110" s="889" t="s">
        <v>205</v>
      </c>
      <c r="DW110" s="889"/>
      <c r="DX110" s="889"/>
      <c r="DY110" s="889"/>
      <c r="DZ110" s="890"/>
    </row>
    <row r="111" spans="1:131" s="54" customFormat="1" ht="26.25" customHeight="1" x14ac:dyDescent="0.15">
      <c r="A111" s="786" t="s">
        <v>454</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932"/>
      <c r="AA111" s="791" t="s">
        <v>205</v>
      </c>
      <c r="AB111" s="792"/>
      <c r="AC111" s="792"/>
      <c r="AD111" s="792"/>
      <c r="AE111" s="793"/>
      <c r="AF111" s="794" t="s">
        <v>205</v>
      </c>
      <c r="AG111" s="792"/>
      <c r="AH111" s="792"/>
      <c r="AI111" s="792"/>
      <c r="AJ111" s="793"/>
      <c r="AK111" s="794" t="s">
        <v>205</v>
      </c>
      <c r="AL111" s="792"/>
      <c r="AM111" s="792"/>
      <c r="AN111" s="792"/>
      <c r="AO111" s="793"/>
      <c r="AP111" s="858" t="s">
        <v>205</v>
      </c>
      <c r="AQ111" s="859"/>
      <c r="AR111" s="859"/>
      <c r="AS111" s="859"/>
      <c r="AT111" s="860"/>
      <c r="AU111" s="750"/>
      <c r="AV111" s="751"/>
      <c r="AW111" s="751"/>
      <c r="AX111" s="751"/>
      <c r="AY111" s="751"/>
      <c r="AZ111" s="861" t="s">
        <v>476</v>
      </c>
      <c r="BA111" s="799"/>
      <c r="BB111" s="799"/>
      <c r="BC111" s="799"/>
      <c r="BD111" s="799"/>
      <c r="BE111" s="799"/>
      <c r="BF111" s="799"/>
      <c r="BG111" s="799"/>
      <c r="BH111" s="799"/>
      <c r="BI111" s="799"/>
      <c r="BJ111" s="799"/>
      <c r="BK111" s="799"/>
      <c r="BL111" s="799"/>
      <c r="BM111" s="799"/>
      <c r="BN111" s="799"/>
      <c r="BO111" s="799"/>
      <c r="BP111" s="800"/>
      <c r="BQ111" s="862">
        <v>85436</v>
      </c>
      <c r="BR111" s="863"/>
      <c r="BS111" s="863"/>
      <c r="BT111" s="863"/>
      <c r="BU111" s="863"/>
      <c r="BV111" s="863">
        <v>65436</v>
      </c>
      <c r="BW111" s="863"/>
      <c r="BX111" s="863"/>
      <c r="BY111" s="863"/>
      <c r="BZ111" s="863"/>
      <c r="CA111" s="863">
        <v>45436</v>
      </c>
      <c r="CB111" s="863"/>
      <c r="CC111" s="863"/>
      <c r="CD111" s="863"/>
      <c r="CE111" s="863"/>
      <c r="CF111" s="911">
        <v>0.8</v>
      </c>
      <c r="CG111" s="912"/>
      <c r="CH111" s="912"/>
      <c r="CI111" s="912"/>
      <c r="CJ111" s="912"/>
      <c r="CK111" s="756"/>
      <c r="CL111" s="757"/>
      <c r="CM111" s="855" t="s">
        <v>133</v>
      </c>
      <c r="CN111" s="856"/>
      <c r="CO111" s="856"/>
      <c r="CP111" s="856"/>
      <c r="CQ111" s="856"/>
      <c r="CR111" s="856"/>
      <c r="CS111" s="856"/>
      <c r="CT111" s="856"/>
      <c r="CU111" s="856"/>
      <c r="CV111" s="856"/>
      <c r="CW111" s="856"/>
      <c r="CX111" s="856"/>
      <c r="CY111" s="856"/>
      <c r="CZ111" s="856"/>
      <c r="DA111" s="856"/>
      <c r="DB111" s="856"/>
      <c r="DC111" s="856"/>
      <c r="DD111" s="856"/>
      <c r="DE111" s="856"/>
      <c r="DF111" s="857"/>
      <c r="DG111" s="862" t="s">
        <v>205</v>
      </c>
      <c r="DH111" s="863"/>
      <c r="DI111" s="863"/>
      <c r="DJ111" s="863"/>
      <c r="DK111" s="863"/>
      <c r="DL111" s="863" t="s">
        <v>205</v>
      </c>
      <c r="DM111" s="863"/>
      <c r="DN111" s="863"/>
      <c r="DO111" s="863"/>
      <c r="DP111" s="863"/>
      <c r="DQ111" s="863" t="s">
        <v>205</v>
      </c>
      <c r="DR111" s="863"/>
      <c r="DS111" s="863"/>
      <c r="DT111" s="863"/>
      <c r="DU111" s="863"/>
      <c r="DV111" s="864" t="s">
        <v>205</v>
      </c>
      <c r="DW111" s="864"/>
      <c r="DX111" s="864"/>
      <c r="DY111" s="864"/>
      <c r="DZ111" s="865"/>
    </row>
    <row r="112" spans="1:131" s="54" customFormat="1" ht="26.25" customHeight="1" x14ac:dyDescent="0.15">
      <c r="A112" s="717" t="s">
        <v>156</v>
      </c>
      <c r="B112" s="718"/>
      <c r="C112" s="799" t="s">
        <v>477</v>
      </c>
      <c r="D112" s="799"/>
      <c r="E112" s="799"/>
      <c r="F112" s="799"/>
      <c r="G112" s="799"/>
      <c r="H112" s="799"/>
      <c r="I112" s="799"/>
      <c r="J112" s="799"/>
      <c r="K112" s="799"/>
      <c r="L112" s="799"/>
      <c r="M112" s="799"/>
      <c r="N112" s="799"/>
      <c r="O112" s="799"/>
      <c r="P112" s="799"/>
      <c r="Q112" s="799"/>
      <c r="R112" s="799"/>
      <c r="S112" s="799"/>
      <c r="T112" s="799"/>
      <c r="U112" s="799"/>
      <c r="V112" s="799"/>
      <c r="W112" s="799"/>
      <c r="X112" s="799"/>
      <c r="Y112" s="799"/>
      <c r="Z112" s="800"/>
      <c r="AA112" s="791" t="s">
        <v>205</v>
      </c>
      <c r="AB112" s="792"/>
      <c r="AC112" s="792"/>
      <c r="AD112" s="792"/>
      <c r="AE112" s="793"/>
      <c r="AF112" s="794" t="s">
        <v>205</v>
      </c>
      <c r="AG112" s="792"/>
      <c r="AH112" s="792"/>
      <c r="AI112" s="792"/>
      <c r="AJ112" s="793"/>
      <c r="AK112" s="794" t="s">
        <v>205</v>
      </c>
      <c r="AL112" s="792"/>
      <c r="AM112" s="792"/>
      <c r="AN112" s="792"/>
      <c r="AO112" s="793"/>
      <c r="AP112" s="858" t="s">
        <v>205</v>
      </c>
      <c r="AQ112" s="859"/>
      <c r="AR112" s="859"/>
      <c r="AS112" s="859"/>
      <c r="AT112" s="860"/>
      <c r="AU112" s="750"/>
      <c r="AV112" s="751"/>
      <c r="AW112" s="751"/>
      <c r="AX112" s="751"/>
      <c r="AY112" s="751"/>
      <c r="AZ112" s="861" t="s">
        <v>282</v>
      </c>
      <c r="BA112" s="799"/>
      <c r="BB112" s="799"/>
      <c r="BC112" s="799"/>
      <c r="BD112" s="799"/>
      <c r="BE112" s="799"/>
      <c r="BF112" s="799"/>
      <c r="BG112" s="799"/>
      <c r="BH112" s="799"/>
      <c r="BI112" s="799"/>
      <c r="BJ112" s="799"/>
      <c r="BK112" s="799"/>
      <c r="BL112" s="799"/>
      <c r="BM112" s="799"/>
      <c r="BN112" s="799"/>
      <c r="BO112" s="799"/>
      <c r="BP112" s="800"/>
      <c r="BQ112" s="862">
        <v>2642668</v>
      </c>
      <c r="BR112" s="863"/>
      <c r="BS112" s="863"/>
      <c r="BT112" s="863"/>
      <c r="BU112" s="863"/>
      <c r="BV112" s="863">
        <v>2426023</v>
      </c>
      <c r="BW112" s="863"/>
      <c r="BX112" s="863"/>
      <c r="BY112" s="863"/>
      <c r="BZ112" s="863"/>
      <c r="CA112" s="863">
        <v>1869455</v>
      </c>
      <c r="CB112" s="863"/>
      <c r="CC112" s="863"/>
      <c r="CD112" s="863"/>
      <c r="CE112" s="863"/>
      <c r="CF112" s="911">
        <v>34.700000000000003</v>
      </c>
      <c r="CG112" s="912"/>
      <c r="CH112" s="912"/>
      <c r="CI112" s="912"/>
      <c r="CJ112" s="912"/>
      <c r="CK112" s="756"/>
      <c r="CL112" s="757"/>
      <c r="CM112" s="855" t="s">
        <v>213</v>
      </c>
      <c r="CN112" s="856"/>
      <c r="CO112" s="856"/>
      <c r="CP112" s="856"/>
      <c r="CQ112" s="856"/>
      <c r="CR112" s="856"/>
      <c r="CS112" s="856"/>
      <c r="CT112" s="856"/>
      <c r="CU112" s="856"/>
      <c r="CV112" s="856"/>
      <c r="CW112" s="856"/>
      <c r="CX112" s="856"/>
      <c r="CY112" s="856"/>
      <c r="CZ112" s="856"/>
      <c r="DA112" s="856"/>
      <c r="DB112" s="856"/>
      <c r="DC112" s="856"/>
      <c r="DD112" s="856"/>
      <c r="DE112" s="856"/>
      <c r="DF112" s="857"/>
      <c r="DG112" s="862" t="s">
        <v>205</v>
      </c>
      <c r="DH112" s="863"/>
      <c r="DI112" s="863"/>
      <c r="DJ112" s="863"/>
      <c r="DK112" s="863"/>
      <c r="DL112" s="863" t="s">
        <v>205</v>
      </c>
      <c r="DM112" s="863"/>
      <c r="DN112" s="863"/>
      <c r="DO112" s="863"/>
      <c r="DP112" s="863"/>
      <c r="DQ112" s="863" t="s">
        <v>205</v>
      </c>
      <c r="DR112" s="863"/>
      <c r="DS112" s="863"/>
      <c r="DT112" s="863"/>
      <c r="DU112" s="863"/>
      <c r="DV112" s="864" t="s">
        <v>205</v>
      </c>
      <c r="DW112" s="864"/>
      <c r="DX112" s="864"/>
      <c r="DY112" s="864"/>
      <c r="DZ112" s="865"/>
    </row>
    <row r="113" spans="1:130" s="54" customFormat="1" ht="26.25" customHeight="1" x14ac:dyDescent="0.15">
      <c r="A113" s="719"/>
      <c r="B113" s="720"/>
      <c r="C113" s="799" t="s">
        <v>479</v>
      </c>
      <c r="D113" s="799"/>
      <c r="E113" s="799"/>
      <c r="F113" s="799"/>
      <c r="G113" s="799"/>
      <c r="H113" s="799"/>
      <c r="I113" s="799"/>
      <c r="J113" s="799"/>
      <c r="K113" s="799"/>
      <c r="L113" s="799"/>
      <c r="M113" s="799"/>
      <c r="N113" s="799"/>
      <c r="O113" s="799"/>
      <c r="P113" s="799"/>
      <c r="Q113" s="799"/>
      <c r="R113" s="799"/>
      <c r="S113" s="799"/>
      <c r="T113" s="799"/>
      <c r="U113" s="799"/>
      <c r="V113" s="799"/>
      <c r="W113" s="799"/>
      <c r="X113" s="799"/>
      <c r="Y113" s="799"/>
      <c r="Z113" s="800"/>
      <c r="AA113" s="791">
        <v>276749</v>
      </c>
      <c r="AB113" s="792"/>
      <c r="AC113" s="792"/>
      <c r="AD113" s="792"/>
      <c r="AE113" s="793"/>
      <c r="AF113" s="794">
        <v>240521</v>
      </c>
      <c r="AG113" s="792"/>
      <c r="AH113" s="792"/>
      <c r="AI113" s="792"/>
      <c r="AJ113" s="793"/>
      <c r="AK113" s="794">
        <v>207814</v>
      </c>
      <c r="AL113" s="792"/>
      <c r="AM113" s="792"/>
      <c r="AN113" s="792"/>
      <c r="AO113" s="793"/>
      <c r="AP113" s="858">
        <v>3.9</v>
      </c>
      <c r="AQ113" s="859"/>
      <c r="AR113" s="859"/>
      <c r="AS113" s="859"/>
      <c r="AT113" s="860"/>
      <c r="AU113" s="750"/>
      <c r="AV113" s="751"/>
      <c r="AW113" s="751"/>
      <c r="AX113" s="751"/>
      <c r="AY113" s="751"/>
      <c r="AZ113" s="861" t="s">
        <v>461</v>
      </c>
      <c r="BA113" s="799"/>
      <c r="BB113" s="799"/>
      <c r="BC113" s="799"/>
      <c r="BD113" s="799"/>
      <c r="BE113" s="799"/>
      <c r="BF113" s="799"/>
      <c r="BG113" s="799"/>
      <c r="BH113" s="799"/>
      <c r="BI113" s="799"/>
      <c r="BJ113" s="799"/>
      <c r="BK113" s="799"/>
      <c r="BL113" s="799"/>
      <c r="BM113" s="799"/>
      <c r="BN113" s="799"/>
      <c r="BO113" s="799"/>
      <c r="BP113" s="800"/>
      <c r="BQ113" s="862">
        <v>945718</v>
      </c>
      <c r="BR113" s="863"/>
      <c r="BS113" s="863"/>
      <c r="BT113" s="863"/>
      <c r="BU113" s="863"/>
      <c r="BV113" s="863">
        <v>867244</v>
      </c>
      <c r="BW113" s="863"/>
      <c r="BX113" s="863"/>
      <c r="BY113" s="863"/>
      <c r="BZ113" s="863"/>
      <c r="CA113" s="863">
        <v>878707</v>
      </c>
      <c r="CB113" s="863"/>
      <c r="CC113" s="863"/>
      <c r="CD113" s="863"/>
      <c r="CE113" s="863"/>
      <c r="CF113" s="911">
        <v>16.3</v>
      </c>
      <c r="CG113" s="912"/>
      <c r="CH113" s="912"/>
      <c r="CI113" s="912"/>
      <c r="CJ113" s="912"/>
      <c r="CK113" s="756"/>
      <c r="CL113" s="757"/>
      <c r="CM113" s="855" t="s">
        <v>411</v>
      </c>
      <c r="CN113" s="856"/>
      <c r="CO113" s="856"/>
      <c r="CP113" s="856"/>
      <c r="CQ113" s="856"/>
      <c r="CR113" s="856"/>
      <c r="CS113" s="856"/>
      <c r="CT113" s="856"/>
      <c r="CU113" s="856"/>
      <c r="CV113" s="856"/>
      <c r="CW113" s="856"/>
      <c r="CX113" s="856"/>
      <c r="CY113" s="856"/>
      <c r="CZ113" s="856"/>
      <c r="DA113" s="856"/>
      <c r="DB113" s="856"/>
      <c r="DC113" s="856"/>
      <c r="DD113" s="856"/>
      <c r="DE113" s="856"/>
      <c r="DF113" s="857"/>
      <c r="DG113" s="791" t="s">
        <v>205</v>
      </c>
      <c r="DH113" s="792"/>
      <c r="DI113" s="792"/>
      <c r="DJ113" s="792"/>
      <c r="DK113" s="793"/>
      <c r="DL113" s="794" t="s">
        <v>205</v>
      </c>
      <c r="DM113" s="792"/>
      <c r="DN113" s="792"/>
      <c r="DO113" s="792"/>
      <c r="DP113" s="793"/>
      <c r="DQ113" s="794" t="s">
        <v>205</v>
      </c>
      <c r="DR113" s="792"/>
      <c r="DS113" s="792"/>
      <c r="DT113" s="792"/>
      <c r="DU113" s="793"/>
      <c r="DV113" s="858" t="s">
        <v>205</v>
      </c>
      <c r="DW113" s="859"/>
      <c r="DX113" s="859"/>
      <c r="DY113" s="859"/>
      <c r="DZ113" s="860"/>
    </row>
    <row r="114" spans="1:130" s="54" customFormat="1" ht="26.25" customHeight="1" x14ac:dyDescent="0.15">
      <c r="A114" s="719"/>
      <c r="B114" s="720"/>
      <c r="C114" s="799" t="s">
        <v>480</v>
      </c>
      <c r="D114" s="799"/>
      <c r="E114" s="799"/>
      <c r="F114" s="799"/>
      <c r="G114" s="799"/>
      <c r="H114" s="799"/>
      <c r="I114" s="799"/>
      <c r="J114" s="799"/>
      <c r="K114" s="799"/>
      <c r="L114" s="799"/>
      <c r="M114" s="799"/>
      <c r="N114" s="799"/>
      <c r="O114" s="799"/>
      <c r="P114" s="799"/>
      <c r="Q114" s="799"/>
      <c r="R114" s="799"/>
      <c r="S114" s="799"/>
      <c r="T114" s="799"/>
      <c r="U114" s="799"/>
      <c r="V114" s="799"/>
      <c r="W114" s="799"/>
      <c r="X114" s="799"/>
      <c r="Y114" s="799"/>
      <c r="Z114" s="800"/>
      <c r="AA114" s="791">
        <v>102245</v>
      </c>
      <c r="AB114" s="792"/>
      <c r="AC114" s="792"/>
      <c r="AD114" s="792"/>
      <c r="AE114" s="793"/>
      <c r="AF114" s="794">
        <v>95089</v>
      </c>
      <c r="AG114" s="792"/>
      <c r="AH114" s="792"/>
      <c r="AI114" s="792"/>
      <c r="AJ114" s="793"/>
      <c r="AK114" s="794">
        <v>95445</v>
      </c>
      <c r="AL114" s="792"/>
      <c r="AM114" s="792"/>
      <c r="AN114" s="792"/>
      <c r="AO114" s="793"/>
      <c r="AP114" s="858">
        <v>1.8</v>
      </c>
      <c r="AQ114" s="859"/>
      <c r="AR114" s="859"/>
      <c r="AS114" s="859"/>
      <c r="AT114" s="860"/>
      <c r="AU114" s="750"/>
      <c r="AV114" s="751"/>
      <c r="AW114" s="751"/>
      <c r="AX114" s="751"/>
      <c r="AY114" s="751"/>
      <c r="AZ114" s="861" t="s">
        <v>481</v>
      </c>
      <c r="BA114" s="799"/>
      <c r="BB114" s="799"/>
      <c r="BC114" s="799"/>
      <c r="BD114" s="799"/>
      <c r="BE114" s="799"/>
      <c r="BF114" s="799"/>
      <c r="BG114" s="799"/>
      <c r="BH114" s="799"/>
      <c r="BI114" s="799"/>
      <c r="BJ114" s="799"/>
      <c r="BK114" s="799"/>
      <c r="BL114" s="799"/>
      <c r="BM114" s="799"/>
      <c r="BN114" s="799"/>
      <c r="BO114" s="799"/>
      <c r="BP114" s="800"/>
      <c r="BQ114" s="862">
        <v>748000</v>
      </c>
      <c r="BR114" s="863"/>
      <c r="BS114" s="863"/>
      <c r="BT114" s="863"/>
      <c r="BU114" s="863"/>
      <c r="BV114" s="863">
        <v>537741</v>
      </c>
      <c r="BW114" s="863"/>
      <c r="BX114" s="863"/>
      <c r="BY114" s="863"/>
      <c r="BZ114" s="863"/>
      <c r="CA114" s="863">
        <v>942428</v>
      </c>
      <c r="CB114" s="863"/>
      <c r="CC114" s="863"/>
      <c r="CD114" s="863"/>
      <c r="CE114" s="863"/>
      <c r="CF114" s="911">
        <v>17.5</v>
      </c>
      <c r="CG114" s="912"/>
      <c r="CH114" s="912"/>
      <c r="CI114" s="912"/>
      <c r="CJ114" s="912"/>
      <c r="CK114" s="756"/>
      <c r="CL114" s="757"/>
      <c r="CM114" s="855" t="s">
        <v>482</v>
      </c>
      <c r="CN114" s="856"/>
      <c r="CO114" s="856"/>
      <c r="CP114" s="856"/>
      <c r="CQ114" s="856"/>
      <c r="CR114" s="856"/>
      <c r="CS114" s="856"/>
      <c r="CT114" s="856"/>
      <c r="CU114" s="856"/>
      <c r="CV114" s="856"/>
      <c r="CW114" s="856"/>
      <c r="CX114" s="856"/>
      <c r="CY114" s="856"/>
      <c r="CZ114" s="856"/>
      <c r="DA114" s="856"/>
      <c r="DB114" s="856"/>
      <c r="DC114" s="856"/>
      <c r="DD114" s="856"/>
      <c r="DE114" s="856"/>
      <c r="DF114" s="857"/>
      <c r="DG114" s="791" t="s">
        <v>205</v>
      </c>
      <c r="DH114" s="792"/>
      <c r="DI114" s="792"/>
      <c r="DJ114" s="792"/>
      <c r="DK114" s="793"/>
      <c r="DL114" s="794" t="s">
        <v>205</v>
      </c>
      <c r="DM114" s="792"/>
      <c r="DN114" s="792"/>
      <c r="DO114" s="792"/>
      <c r="DP114" s="793"/>
      <c r="DQ114" s="794" t="s">
        <v>205</v>
      </c>
      <c r="DR114" s="792"/>
      <c r="DS114" s="792"/>
      <c r="DT114" s="792"/>
      <c r="DU114" s="793"/>
      <c r="DV114" s="858" t="s">
        <v>205</v>
      </c>
      <c r="DW114" s="859"/>
      <c r="DX114" s="859"/>
      <c r="DY114" s="859"/>
      <c r="DZ114" s="860"/>
    </row>
    <row r="115" spans="1:130" s="54" customFormat="1" ht="26.25" customHeight="1" x14ac:dyDescent="0.15">
      <c r="A115" s="719"/>
      <c r="B115" s="720"/>
      <c r="C115" s="799" t="s">
        <v>386</v>
      </c>
      <c r="D115" s="799"/>
      <c r="E115" s="799"/>
      <c r="F115" s="799"/>
      <c r="G115" s="799"/>
      <c r="H115" s="799"/>
      <c r="I115" s="799"/>
      <c r="J115" s="799"/>
      <c r="K115" s="799"/>
      <c r="L115" s="799"/>
      <c r="M115" s="799"/>
      <c r="N115" s="799"/>
      <c r="O115" s="799"/>
      <c r="P115" s="799"/>
      <c r="Q115" s="799"/>
      <c r="R115" s="799"/>
      <c r="S115" s="799"/>
      <c r="T115" s="799"/>
      <c r="U115" s="799"/>
      <c r="V115" s="799"/>
      <c r="W115" s="799"/>
      <c r="X115" s="799"/>
      <c r="Y115" s="799"/>
      <c r="Z115" s="800"/>
      <c r="AA115" s="791" t="s">
        <v>205</v>
      </c>
      <c r="AB115" s="792"/>
      <c r="AC115" s="792"/>
      <c r="AD115" s="792"/>
      <c r="AE115" s="793"/>
      <c r="AF115" s="794" t="s">
        <v>205</v>
      </c>
      <c r="AG115" s="792"/>
      <c r="AH115" s="792"/>
      <c r="AI115" s="792"/>
      <c r="AJ115" s="793"/>
      <c r="AK115" s="794" t="s">
        <v>205</v>
      </c>
      <c r="AL115" s="792"/>
      <c r="AM115" s="792"/>
      <c r="AN115" s="792"/>
      <c r="AO115" s="793"/>
      <c r="AP115" s="858" t="s">
        <v>205</v>
      </c>
      <c r="AQ115" s="859"/>
      <c r="AR115" s="859"/>
      <c r="AS115" s="859"/>
      <c r="AT115" s="860"/>
      <c r="AU115" s="750"/>
      <c r="AV115" s="751"/>
      <c r="AW115" s="751"/>
      <c r="AX115" s="751"/>
      <c r="AY115" s="751"/>
      <c r="AZ115" s="861" t="s">
        <v>353</v>
      </c>
      <c r="BA115" s="799"/>
      <c r="BB115" s="799"/>
      <c r="BC115" s="799"/>
      <c r="BD115" s="799"/>
      <c r="BE115" s="799"/>
      <c r="BF115" s="799"/>
      <c r="BG115" s="799"/>
      <c r="BH115" s="799"/>
      <c r="BI115" s="799"/>
      <c r="BJ115" s="799"/>
      <c r="BK115" s="799"/>
      <c r="BL115" s="799"/>
      <c r="BM115" s="799"/>
      <c r="BN115" s="799"/>
      <c r="BO115" s="799"/>
      <c r="BP115" s="800"/>
      <c r="BQ115" s="862" t="s">
        <v>205</v>
      </c>
      <c r="BR115" s="863"/>
      <c r="BS115" s="863"/>
      <c r="BT115" s="863"/>
      <c r="BU115" s="863"/>
      <c r="BV115" s="863" t="s">
        <v>205</v>
      </c>
      <c r="BW115" s="863"/>
      <c r="BX115" s="863"/>
      <c r="BY115" s="863"/>
      <c r="BZ115" s="863"/>
      <c r="CA115" s="863" t="s">
        <v>205</v>
      </c>
      <c r="CB115" s="863"/>
      <c r="CC115" s="863"/>
      <c r="CD115" s="863"/>
      <c r="CE115" s="863"/>
      <c r="CF115" s="911" t="s">
        <v>205</v>
      </c>
      <c r="CG115" s="912"/>
      <c r="CH115" s="912"/>
      <c r="CI115" s="912"/>
      <c r="CJ115" s="912"/>
      <c r="CK115" s="756"/>
      <c r="CL115" s="757"/>
      <c r="CM115" s="861" t="s">
        <v>30</v>
      </c>
      <c r="CN115" s="931"/>
      <c r="CO115" s="931"/>
      <c r="CP115" s="931"/>
      <c r="CQ115" s="931"/>
      <c r="CR115" s="931"/>
      <c r="CS115" s="931"/>
      <c r="CT115" s="931"/>
      <c r="CU115" s="931"/>
      <c r="CV115" s="931"/>
      <c r="CW115" s="931"/>
      <c r="CX115" s="931"/>
      <c r="CY115" s="931"/>
      <c r="CZ115" s="931"/>
      <c r="DA115" s="931"/>
      <c r="DB115" s="931"/>
      <c r="DC115" s="931"/>
      <c r="DD115" s="931"/>
      <c r="DE115" s="931"/>
      <c r="DF115" s="800"/>
      <c r="DG115" s="791">
        <v>85436</v>
      </c>
      <c r="DH115" s="792"/>
      <c r="DI115" s="792"/>
      <c r="DJ115" s="792"/>
      <c r="DK115" s="793"/>
      <c r="DL115" s="794">
        <v>65436</v>
      </c>
      <c r="DM115" s="792"/>
      <c r="DN115" s="792"/>
      <c r="DO115" s="792"/>
      <c r="DP115" s="793"/>
      <c r="DQ115" s="794">
        <v>45436</v>
      </c>
      <c r="DR115" s="792"/>
      <c r="DS115" s="792"/>
      <c r="DT115" s="792"/>
      <c r="DU115" s="793"/>
      <c r="DV115" s="858">
        <v>0.8</v>
      </c>
      <c r="DW115" s="859"/>
      <c r="DX115" s="859"/>
      <c r="DY115" s="859"/>
      <c r="DZ115" s="860"/>
    </row>
    <row r="116" spans="1:130" s="54" customFormat="1" ht="26.25" customHeight="1" x14ac:dyDescent="0.15">
      <c r="A116" s="721"/>
      <c r="B116" s="722"/>
      <c r="C116" s="892" t="s">
        <v>1</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791" t="s">
        <v>205</v>
      </c>
      <c r="AB116" s="792"/>
      <c r="AC116" s="792"/>
      <c r="AD116" s="792"/>
      <c r="AE116" s="793"/>
      <c r="AF116" s="794" t="s">
        <v>205</v>
      </c>
      <c r="AG116" s="792"/>
      <c r="AH116" s="792"/>
      <c r="AI116" s="792"/>
      <c r="AJ116" s="793"/>
      <c r="AK116" s="794" t="s">
        <v>205</v>
      </c>
      <c r="AL116" s="792"/>
      <c r="AM116" s="792"/>
      <c r="AN116" s="792"/>
      <c r="AO116" s="793"/>
      <c r="AP116" s="858" t="s">
        <v>205</v>
      </c>
      <c r="AQ116" s="859"/>
      <c r="AR116" s="859"/>
      <c r="AS116" s="859"/>
      <c r="AT116" s="860"/>
      <c r="AU116" s="750"/>
      <c r="AV116" s="751"/>
      <c r="AW116" s="751"/>
      <c r="AX116" s="751"/>
      <c r="AY116" s="751"/>
      <c r="AZ116" s="908" t="s">
        <v>235</v>
      </c>
      <c r="BA116" s="909"/>
      <c r="BB116" s="909"/>
      <c r="BC116" s="909"/>
      <c r="BD116" s="909"/>
      <c r="BE116" s="909"/>
      <c r="BF116" s="909"/>
      <c r="BG116" s="909"/>
      <c r="BH116" s="909"/>
      <c r="BI116" s="909"/>
      <c r="BJ116" s="909"/>
      <c r="BK116" s="909"/>
      <c r="BL116" s="909"/>
      <c r="BM116" s="909"/>
      <c r="BN116" s="909"/>
      <c r="BO116" s="909"/>
      <c r="BP116" s="910"/>
      <c r="BQ116" s="862" t="s">
        <v>205</v>
      </c>
      <c r="BR116" s="863"/>
      <c r="BS116" s="863"/>
      <c r="BT116" s="863"/>
      <c r="BU116" s="863"/>
      <c r="BV116" s="863" t="s">
        <v>205</v>
      </c>
      <c r="BW116" s="863"/>
      <c r="BX116" s="863"/>
      <c r="BY116" s="863"/>
      <c r="BZ116" s="863"/>
      <c r="CA116" s="863" t="s">
        <v>205</v>
      </c>
      <c r="CB116" s="863"/>
      <c r="CC116" s="863"/>
      <c r="CD116" s="863"/>
      <c r="CE116" s="863"/>
      <c r="CF116" s="911" t="s">
        <v>205</v>
      </c>
      <c r="CG116" s="912"/>
      <c r="CH116" s="912"/>
      <c r="CI116" s="912"/>
      <c r="CJ116" s="912"/>
      <c r="CK116" s="756"/>
      <c r="CL116" s="757"/>
      <c r="CM116" s="855" t="s">
        <v>483</v>
      </c>
      <c r="CN116" s="856"/>
      <c r="CO116" s="856"/>
      <c r="CP116" s="856"/>
      <c r="CQ116" s="856"/>
      <c r="CR116" s="856"/>
      <c r="CS116" s="856"/>
      <c r="CT116" s="856"/>
      <c r="CU116" s="856"/>
      <c r="CV116" s="856"/>
      <c r="CW116" s="856"/>
      <c r="CX116" s="856"/>
      <c r="CY116" s="856"/>
      <c r="CZ116" s="856"/>
      <c r="DA116" s="856"/>
      <c r="DB116" s="856"/>
      <c r="DC116" s="856"/>
      <c r="DD116" s="856"/>
      <c r="DE116" s="856"/>
      <c r="DF116" s="857"/>
      <c r="DG116" s="791" t="s">
        <v>205</v>
      </c>
      <c r="DH116" s="792"/>
      <c r="DI116" s="792"/>
      <c r="DJ116" s="792"/>
      <c r="DK116" s="793"/>
      <c r="DL116" s="794" t="s">
        <v>205</v>
      </c>
      <c r="DM116" s="792"/>
      <c r="DN116" s="792"/>
      <c r="DO116" s="792"/>
      <c r="DP116" s="793"/>
      <c r="DQ116" s="794" t="s">
        <v>205</v>
      </c>
      <c r="DR116" s="792"/>
      <c r="DS116" s="792"/>
      <c r="DT116" s="792"/>
      <c r="DU116" s="793"/>
      <c r="DV116" s="858" t="s">
        <v>205</v>
      </c>
      <c r="DW116" s="859"/>
      <c r="DX116" s="859"/>
      <c r="DY116" s="859"/>
      <c r="DZ116" s="860"/>
    </row>
    <row r="117" spans="1:130" s="54" customFormat="1" ht="26.25" customHeight="1" x14ac:dyDescent="0.15">
      <c r="A117" s="913" t="s">
        <v>286</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898" t="s">
        <v>330</v>
      </c>
      <c r="Z117" s="915"/>
      <c r="AA117" s="924">
        <v>1275083</v>
      </c>
      <c r="AB117" s="925"/>
      <c r="AC117" s="925"/>
      <c r="AD117" s="925"/>
      <c r="AE117" s="926"/>
      <c r="AF117" s="927">
        <v>1223529</v>
      </c>
      <c r="AG117" s="925"/>
      <c r="AH117" s="925"/>
      <c r="AI117" s="925"/>
      <c r="AJ117" s="926"/>
      <c r="AK117" s="927">
        <v>1177087</v>
      </c>
      <c r="AL117" s="925"/>
      <c r="AM117" s="925"/>
      <c r="AN117" s="925"/>
      <c r="AO117" s="926"/>
      <c r="AP117" s="928"/>
      <c r="AQ117" s="929"/>
      <c r="AR117" s="929"/>
      <c r="AS117" s="929"/>
      <c r="AT117" s="930"/>
      <c r="AU117" s="750"/>
      <c r="AV117" s="751"/>
      <c r="AW117" s="751"/>
      <c r="AX117" s="751"/>
      <c r="AY117" s="751"/>
      <c r="AZ117" s="908" t="s">
        <v>484</v>
      </c>
      <c r="BA117" s="909"/>
      <c r="BB117" s="909"/>
      <c r="BC117" s="909"/>
      <c r="BD117" s="909"/>
      <c r="BE117" s="909"/>
      <c r="BF117" s="909"/>
      <c r="BG117" s="909"/>
      <c r="BH117" s="909"/>
      <c r="BI117" s="909"/>
      <c r="BJ117" s="909"/>
      <c r="BK117" s="909"/>
      <c r="BL117" s="909"/>
      <c r="BM117" s="909"/>
      <c r="BN117" s="909"/>
      <c r="BO117" s="909"/>
      <c r="BP117" s="910"/>
      <c r="BQ117" s="862" t="s">
        <v>205</v>
      </c>
      <c r="BR117" s="863"/>
      <c r="BS117" s="863"/>
      <c r="BT117" s="863"/>
      <c r="BU117" s="863"/>
      <c r="BV117" s="863" t="s">
        <v>205</v>
      </c>
      <c r="BW117" s="863"/>
      <c r="BX117" s="863"/>
      <c r="BY117" s="863"/>
      <c r="BZ117" s="863"/>
      <c r="CA117" s="863" t="s">
        <v>205</v>
      </c>
      <c r="CB117" s="863"/>
      <c r="CC117" s="863"/>
      <c r="CD117" s="863"/>
      <c r="CE117" s="863"/>
      <c r="CF117" s="911" t="s">
        <v>205</v>
      </c>
      <c r="CG117" s="912"/>
      <c r="CH117" s="912"/>
      <c r="CI117" s="912"/>
      <c r="CJ117" s="912"/>
      <c r="CK117" s="756"/>
      <c r="CL117" s="757"/>
      <c r="CM117" s="855" t="s">
        <v>345</v>
      </c>
      <c r="CN117" s="856"/>
      <c r="CO117" s="856"/>
      <c r="CP117" s="856"/>
      <c r="CQ117" s="856"/>
      <c r="CR117" s="856"/>
      <c r="CS117" s="856"/>
      <c r="CT117" s="856"/>
      <c r="CU117" s="856"/>
      <c r="CV117" s="856"/>
      <c r="CW117" s="856"/>
      <c r="CX117" s="856"/>
      <c r="CY117" s="856"/>
      <c r="CZ117" s="856"/>
      <c r="DA117" s="856"/>
      <c r="DB117" s="856"/>
      <c r="DC117" s="856"/>
      <c r="DD117" s="856"/>
      <c r="DE117" s="856"/>
      <c r="DF117" s="857"/>
      <c r="DG117" s="791" t="s">
        <v>205</v>
      </c>
      <c r="DH117" s="792"/>
      <c r="DI117" s="792"/>
      <c r="DJ117" s="792"/>
      <c r="DK117" s="793"/>
      <c r="DL117" s="794" t="s">
        <v>205</v>
      </c>
      <c r="DM117" s="792"/>
      <c r="DN117" s="792"/>
      <c r="DO117" s="792"/>
      <c r="DP117" s="793"/>
      <c r="DQ117" s="794" t="s">
        <v>205</v>
      </c>
      <c r="DR117" s="792"/>
      <c r="DS117" s="792"/>
      <c r="DT117" s="792"/>
      <c r="DU117" s="793"/>
      <c r="DV117" s="858" t="s">
        <v>205</v>
      </c>
      <c r="DW117" s="859"/>
      <c r="DX117" s="859"/>
      <c r="DY117" s="859"/>
      <c r="DZ117" s="860"/>
    </row>
    <row r="118" spans="1:130" s="54" customFormat="1" ht="26.25" customHeight="1" x14ac:dyDescent="0.15">
      <c r="A118" s="913" t="s">
        <v>93</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6" t="s">
        <v>270</v>
      </c>
      <c r="AB118" s="914"/>
      <c r="AC118" s="914"/>
      <c r="AD118" s="914"/>
      <c r="AE118" s="915"/>
      <c r="AF118" s="916" t="s">
        <v>400</v>
      </c>
      <c r="AG118" s="914"/>
      <c r="AH118" s="914"/>
      <c r="AI118" s="914"/>
      <c r="AJ118" s="915"/>
      <c r="AK118" s="916" t="s">
        <v>166</v>
      </c>
      <c r="AL118" s="914"/>
      <c r="AM118" s="914"/>
      <c r="AN118" s="914"/>
      <c r="AO118" s="915"/>
      <c r="AP118" s="916" t="s">
        <v>473</v>
      </c>
      <c r="AQ118" s="914"/>
      <c r="AR118" s="914"/>
      <c r="AS118" s="914"/>
      <c r="AT118" s="917"/>
      <c r="AU118" s="750"/>
      <c r="AV118" s="751"/>
      <c r="AW118" s="751"/>
      <c r="AX118" s="751"/>
      <c r="AY118" s="751"/>
      <c r="AZ118" s="891" t="s">
        <v>485</v>
      </c>
      <c r="BA118" s="892"/>
      <c r="BB118" s="892"/>
      <c r="BC118" s="892"/>
      <c r="BD118" s="892"/>
      <c r="BE118" s="892"/>
      <c r="BF118" s="892"/>
      <c r="BG118" s="892"/>
      <c r="BH118" s="892"/>
      <c r="BI118" s="892"/>
      <c r="BJ118" s="892"/>
      <c r="BK118" s="892"/>
      <c r="BL118" s="892"/>
      <c r="BM118" s="892"/>
      <c r="BN118" s="892"/>
      <c r="BO118" s="892"/>
      <c r="BP118" s="893"/>
      <c r="BQ118" s="894" t="s">
        <v>205</v>
      </c>
      <c r="BR118" s="895"/>
      <c r="BS118" s="895"/>
      <c r="BT118" s="895"/>
      <c r="BU118" s="895"/>
      <c r="BV118" s="895" t="s">
        <v>205</v>
      </c>
      <c r="BW118" s="895"/>
      <c r="BX118" s="895"/>
      <c r="BY118" s="895"/>
      <c r="BZ118" s="895"/>
      <c r="CA118" s="895" t="s">
        <v>205</v>
      </c>
      <c r="CB118" s="895"/>
      <c r="CC118" s="895"/>
      <c r="CD118" s="895"/>
      <c r="CE118" s="895"/>
      <c r="CF118" s="911" t="s">
        <v>205</v>
      </c>
      <c r="CG118" s="912"/>
      <c r="CH118" s="912"/>
      <c r="CI118" s="912"/>
      <c r="CJ118" s="912"/>
      <c r="CK118" s="756"/>
      <c r="CL118" s="757"/>
      <c r="CM118" s="855" t="s">
        <v>486</v>
      </c>
      <c r="CN118" s="856"/>
      <c r="CO118" s="856"/>
      <c r="CP118" s="856"/>
      <c r="CQ118" s="856"/>
      <c r="CR118" s="856"/>
      <c r="CS118" s="856"/>
      <c r="CT118" s="856"/>
      <c r="CU118" s="856"/>
      <c r="CV118" s="856"/>
      <c r="CW118" s="856"/>
      <c r="CX118" s="856"/>
      <c r="CY118" s="856"/>
      <c r="CZ118" s="856"/>
      <c r="DA118" s="856"/>
      <c r="DB118" s="856"/>
      <c r="DC118" s="856"/>
      <c r="DD118" s="856"/>
      <c r="DE118" s="856"/>
      <c r="DF118" s="857"/>
      <c r="DG118" s="791" t="s">
        <v>205</v>
      </c>
      <c r="DH118" s="792"/>
      <c r="DI118" s="792"/>
      <c r="DJ118" s="792"/>
      <c r="DK118" s="793"/>
      <c r="DL118" s="794" t="s">
        <v>205</v>
      </c>
      <c r="DM118" s="792"/>
      <c r="DN118" s="792"/>
      <c r="DO118" s="792"/>
      <c r="DP118" s="793"/>
      <c r="DQ118" s="794" t="s">
        <v>205</v>
      </c>
      <c r="DR118" s="792"/>
      <c r="DS118" s="792"/>
      <c r="DT118" s="792"/>
      <c r="DU118" s="793"/>
      <c r="DV118" s="858" t="s">
        <v>205</v>
      </c>
      <c r="DW118" s="859"/>
      <c r="DX118" s="859"/>
      <c r="DY118" s="859"/>
      <c r="DZ118" s="860"/>
    </row>
    <row r="119" spans="1:130" s="54" customFormat="1" ht="26.25" customHeight="1" x14ac:dyDescent="0.15">
      <c r="A119" s="760" t="s">
        <v>395</v>
      </c>
      <c r="B119" s="755"/>
      <c r="C119" s="918" t="s">
        <v>474</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831" t="s">
        <v>205</v>
      </c>
      <c r="AB119" s="832"/>
      <c r="AC119" s="832"/>
      <c r="AD119" s="832"/>
      <c r="AE119" s="833"/>
      <c r="AF119" s="834" t="s">
        <v>205</v>
      </c>
      <c r="AG119" s="832"/>
      <c r="AH119" s="832"/>
      <c r="AI119" s="832"/>
      <c r="AJ119" s="833"/>
      <c r="AK119" s="834" t="s">
        <v>205</v>
      </c>
      <c r="AL119" s="832"/>
      <c r="AM119" s="832"/>
      <c r="AN119" s="832"/>
      <c r="AO119" s="833"/>
      <c r="AP119" s="921" t="s">
        <v>205</v>
      </c>
      <c r="AQ119" s="922"/>
      <c r="AR119" s="922"/>
      <c r="AS119" s="922"/>
      <c r="AT119" s="923"/>
      <c r="AU119" s="752"/>
      <c r="AV119" s="753"/>
      <c r="AW119" s="753"/>
      <c r="AX119" s="753"/>
      <c r="AY119" s="753"/>
      <c r="AZ119" s="83" t="s">
        <v>286</v>
      </c>
      <c r="BA119" s="83"/>
      <c r="BB119" s="83"/>
      <c r="BC119" s="83"/>
      <c r="BD119" s="83"/>
      <c r="BE119" s="83"/>
      <c r="BF119" s="83"/>
      <c r="BG119" s="83"/>
      <c r="BH119" s="83"/>
      <c r="BI119" s="83"/>
      <c r="BJ119" s="83"/>
      <c r="BK119" s="83"/>
      <c r="BL119" s="83"/>
      <c r="BM119" s="83"/>
      <c r="BN119" s="83"/>
      <c r="BO119" s="898" t="s">
        <v>172</v>
      </c>
      <c r="BP119" s="899"/>
      <c r="BQ119" s="894">
        <v>14852207</v>
      </c>
      <c r="BR119" s="895"/>
      <c r="BS119" s="895"/>
      <c r="BT119" s="895"/>
      <c r="BU119" s="895"/>
      <c r="BV119" s="895">
        <v>14200000</v>
      </c>
      <c r="BW119" s="895"/>
      <c r="BX119" s="895"/>
      <c r="BY119" s="895"/>
      <c r="BZ119" s="895"/>
      <c r="CA119" s="895">
        <v>13956901</v>
      </c>
      <c r="CB119" s="895"/>
      <c r="CC119" s="895"/>
      <c r="CD119" s="895"/>
      <c r="CE119" s="895"/>
      <c r="CF119" s="769"/>
      <c r="CG119" s="770"/>
      <c r="CH119" s="770"/>
      <c r="CI119" s="770"/>
      <c r="CJ119" s="902"/>
      <c r="CK119" s="758"/>
      <c r="CL119" s="759"/>
      <c r="CM119" s="866" t="s">
        <v>137</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811" t="s">
        <v>205</v>
      </c>
      <c r="DH119" s="812"/>
      <c r="DI119" s="812"/>
      <c r="DJ119" s="812"/>
      <c r="DK119" s="813"/>
      <c r="DL119" s="814" t="s">
        <v>205</v>
      </c>
      <c r="DM119" s="812"/>
      <c r="DN119" s="812"/>
      <c r="DO119" s="812"/>
      <c r="DP119" s="813"/>
      <c r="DQ119" s="814" t="s">
        <v>205</v>
      </c>
      <c r="DR119" s="812"/>
      <c r="DS119" s="812"/>
      <c r="DT119" s="812"/>
      <c r="DU119" s="813"/>
      <c r="DV119" s="883" t="s">
        <v>205</v>
      </c>
      <c r="DW119" s="884"/>
      <c r="DX119" s="884"/>
      <c r="DY119" s="884"/>
      <c r="DZ119" s="885"/>
    </row>
    <row r="120" spans="1:130" s="54" customFormat="1" ht="26.25" customHeight="1" x14ac:dyDescent="0.15">
      <c r="A120" s="761"/>
      <c r="B120" s="757"/>
      <c r="C120" s="855" t="s">
        <v>133</v>
      </c>
      <c r="D120" s="856"/>
      <c r="E120" s="856"/>
      <c r="F120" s="856"/>
      <c r="G120" s="856"/>
      <c r="H120" s="856"/>
      <c r="I120" s="856"/>
      <c r="J120" s="856"/>
      <c r="K120" s="856"/>
      <c r="L120" s="856"/>
      <c r="M120" s="856"/>
      <c r="N120" s="856"/>
      <c r="O120" s="856"/>
      <c r="P120" s="856"/>
      <c r="Q120" s="856"/>
      <c r="R120" s="856"/>
      <c r="S120" s="856"/>
      <c r="T120" s="856"/>
      <c r="U120" s="856"/>
      <c r="V120" s="856"/>
      <c r="W120" s="856"/>
      <c r="X120" s="856"/>
      <c r="Y120" s="856"/>
      <c r="Z120" s="857"/>
      <c r="AA120" s="791" t="s">
        <v>205</v>
      </c>
      <c r="AB120" s="792"/>
      <c r="AC120" s="792"/>
      <c r="AD120" s="792"/>
      <c r="AE120" s="793"/>
      <c r="AF120" s="794" t="s">
        <v>205</v>
      </c>
      <c r="AG120" s="792"/>
      <c r="AH120" s="792"/>
      <c r="AI120" s="792"/>
      <c r="AJ120" s="793"/>
      <c r="AK120" s="794" t="s">
        <v>205</v>
      </c>
      <c r="AL120" s="792"/>
      <c r="AM120" s="792"/>
      <c r="AN120" s="792"/>
      <c r="AO120" s="793"/>
      <c r="AP120" s="858" t="s">
        <v>205</v>
      </c>
      <c r="AQ120" s="859"/>
      <c r="AR120" s="859"/>
      <c r="AS120" s="859"/>
      <c r="AT120" s="860"/>
      <c r="AU120" s="723" t="s">
        <v>478</v>
      </c>
      <c r="AV120" s="724"/>
      <c r="AW120" s="724"/>
      <c r="AX120" s="724"/>
      <c r="AY120" s="725"/>
      <c r="AZ120" s="886" t="s">
        <v>225</v>
      </c>
      <c r="BA120" s="839"/>
      <c r="BB120" s="839"/>
      <c r="BC120" s="839"/>
      <c r="BD120" s="839"/>
      <c r="BE120" s="839"/>
      <c r="BF120" s="839"/>
      <c r="BG120" s="839"/>
      <c r="BH120" s="839"/>
      <c r="BI120" s="839"/>
      <c r="BJ120" s="839"/>
      <c r="BK120" s="839"/>
      <c r="BL120" s="839"/>
      <c r="BM120" s="839"/>
      <c r="BN120" s="839"/>
      <c r="BO120" s="839"/>
      <c r="BP120" s="840"/>
      <c r="BQ120" s="887">
        <v>2345492</v>
      </c>
      <c r="BR120" s="888"/>
      <c r="BS120" s="888"/>
      <c r="BT120" s="888"/>
      <c r="BU120" s="888"/>
      <c r="BV120" s="888">
        <v>2273109</v>
      </c>
      <c r="BW120" s="888"/>
      <c r="BX120" s="888"/>
      <c r="BY120" s="888"/>
      <c r="BZ120" s="888"/>
      <c r="CA120" s="888">
        <v>2122537</v>
      </c>
      <c r="CB120" s="888"/>
      <c r="CC120" s="888"/>
      <c r="CD120" s="888"/>
      <c r="CE120" s="888"/>
      <c r="CF120" s="903">
        <v>39.4</v>
      </c>
      <c r="CG120" s="904"/>
      <c r="CH120" s="904"/>
      <c r="CI120" s="904"/>
      <c r="CJ120" s="904"/>
      <c r="CK120" s="731" t="s">
        <v>283</v>
      </c>
      <c r="CL120" s="732"/>
      <c r="CM120" s="732"/>
      <c r="CN120" s="732"/>
      <c r="CO120" s="733"/>
      <c r="CP120" s="905" t="s">
        <v>359</v>
      </c>
      <c r="CQ120" s="906"/>
      <c r="CR120" s="906"/>
      <c r="CS120" s="906"/>
      <c r="CT120" s="906"/>
      <c r="CU120" s="906"/>
      <c r="CV120" s="906"/>
      <c r="CW120" s="906"/>
      <c r="CX120" s="906"/>
      <c r="CY120" s="906"/>
      <c r="CZ120" s="906"/>
      <c r="DA120" s="906"/>
      <c r="DB120" s="906"/>
      <c r="DC120" s="906"/>
      <c r="DD120" s="906"/>
      <c r="DE120" s="906"/>
      <c r="DF120" s="907"/>
      <c r="DG120" s="887" t="s">
        <v>205</v>
      </c>
      <c r="DH120" s="888"/>
      <c r="DI120" s="888"/>
      <c r="DJ120" s="888"/>
      <c r="DK120" s="888"/>
      <c r="DL120" s="888" t="s">
        <v>205</v>
      </c>
      <c r="DM120" s="888"/>
      <c r="DN120" s="888"/>
      <c r="DO120" s="888"/>
      <c r="DP120" s="888"/>
      <c r="DQ120" s="888">
        <v>1868626</v>
      </c>
      <c r="DR120" s="888"/>
      <c r="DS120" s="888"/>
      <c r="DT120" s="888"/>
      <c r="DU120" s="888"/>
      <c r="DV120" s="889">
        <v>34.700000000000003</v>
      </c>
      <c r="DW120" s="889"/>
      <c r="DX120" s="889"/>
      <c r="DY120" s="889"/>
      <c r="DZ120" s="890"/>
    </row>
    <row r="121" spans="1:130" s="54" customFormat="1" ht="26.25" customHeight="1" x14ac:dyDescent="0.15">
      <c r="A121" s="761"/>
      <c r="B121" s="757"/>
      <c r="C121" s="908" t="s">
        <v>135</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791" t="s">
        <v>205</v>
      </c>
      <c r="AB121" s="792"/>
      <c r="AC121" s="792"/>
      <c r="AD121" s="792"/>
      <c r="AE121" s="793"/>
      <c r="AF121" s="794" t="s">
        <v>205</v>
      </c>
      <c r="AG121" s="792"/>
      <c r="AH121" s="792"/>
      <c r="AI121" s="792"/>
      <c r="AJ121" s="793"/>
      <c r="AK121" s="794" t="s">
        <v>205</v>
      </c>
      <c r="AL121" s="792"/>
      <c r="AM121" s="792"/>
      <c r="AN121" s="792"/>
      <c r="AO121" s="793"/>
      <c r="AP121" s="858" t="s">
        <v>205</v>
      </c>
      <c r="AQ121" s="859"/>
      <c r="AR121" s="859"/>
      <c r="AS121" s="859"/>
      <c r="AT121" s="860"/>
      <c r="AU121" s="726"/>
      <c r="AV121" s="727"/>
      <c r="AW121" s="727"/>
      <c r="AX121" s="727"/>
      <c r="AY121" s="728"/>
      <c r="AZ121" s="861" t="s">
        <v>487</v>
      </c>
      <c r="BA121" s="799"/>
      <c r="BB121" s="799"/>
      <c r="BC121" s="799"/>
      <c r="BD121" s="799"/>
      <c r="BE121" s="799"/>
      <c r="BF121" s="799"/>
      <c r="BG121" s="799"/>
      <c r="BH121" s="799"/>
      <c r="BI121" s="799"/>
      <c r="BJ121" s="799"/>
      <c r="BK121" s="799"/>
      <c r="BL121" s="799"/>
      <c r="BM121" s="799"/>
      <c r="BN121" s="799"/>
      <c r="BO121" s="799"/>
      <c r="BP121" s="800"/>
      <c r="BQ121" s="862">
        <v>134249</v>
      </c>
      <c r="BR121" s="863"/>
      <c r="BS121" s="863"/>
      <c r="BT121" s="863"/>
      <c r="BU121" s="863"/>
      <c r="BV121" s="863">
        <v>124597</v>
      </c>
      <c r="BW121" s="863"/>
      <c r="BX121" s="863"/>
      <c r="BY121" s="863"/>
      <c r="BZ121" s="863"/>
      <c r="CA121" s="863">
        <v>114959</v>
      </c>
      <c r="CB121" s="863"/>
      <c r="CC121" s="863"/>
      <c r="CD121" s="863"/>
      <c r="CE121" s="863"/>
      <c r="CF121" s="911">
        <v>2.1</v>
      </c>
      <c r="CG121" s="912"/>
      <c r="CH121" s="912"/>
      <c r="CI121" s="912"/>
      <c r="CJ121" s="912"/>
      <c r="CK121" s="734"/>
      <c r="CL121" s="735"/>
      <c r="CM121" s="735"/>
      <c r="CN121" s="735"/>
      <c r="CO121" s="736"/>
      <c r="CP121" s="880" t="s">
        <v>463</v>
      </c>
      <c r="CQ121" s="881"/>
      <c r="CR121" s="881"/>
      <c r="CS121" s="881"/>
      <c r="CT121" s="881"/>
      <c r="CU121" s="881"/>
      <c r="CV121" s="881"/>
      <c r="CW121" s="881"/>
      <c r="CX121" s="881"/>
      <c r="CY121" s="881"/>
      <c r="CZ121" s="881"/>
      <c r="DA121" s="881"/>
      <c r="DB121" s="881"/>
      <c r="DC121" s="881"/>
      <c r="DD121" s="881"/>
      <c r="DE121" s="881"/>
      <c r="DF121" s="882"/>
      <c r="DG121" s="862">
        <v>951</v>
      </c>
      <c r="DH121" s="863"/>
      <c r="DI121" s="863"/>
      <c r="DJ121" s="863"/>
      <c r="DK121" s="863"/>
      <c r="DL121" s="863">
        <v>891</v>
      </c>
      <c r="DM121" s="863"/>
      <c r="DN121" s="863"/>
      <c r="DO121" s="863"/>
      <c r="DP121" s="863"/>
      <c r="DQ121" s="863">
        <v>829</v>
      </c>
      <c r="DR121" s="863"/>
      <c r="DS121" s="863"/>
      <c r="DT121" s="863"/>
      <c r="DU121" s="863"/>
      <c r="DV121" s="864">
        <v>0</v>
      </c>
      <c r="DW121" s="864"/>
      <c r="DX121" s="864"/>
      <c r="DY121" s="864"/>
      <c r="DZ121" s="865"/>
    </row>
    <row r="122" spans="1:130" s="54" customFormat="1" ht="26.25" customHeight="1" x14ac:dyDescent="0.15">
      <c r="A122" s="761"/>
      <c r="B122" s="757"/>
      <c r="C122" s="855" t="s">
        <v>482</v>
      </c>
      <c r="D122" s="856"/>
      <c r="E122" s="856"/>
      <c r="F122" s="856"/>
      <c r="G122" s="856"/>
      <c r="H122" s="856"/>
      <c r="I122" s="856"/>
      <c r="J122" s="856"/>
      <c r="K122" s="856"/>
      <c r="L122" s="856"/>
      <c r="M122" s="856"/>
      <c r="N122" s="856"/>
      <c r="O122" s="856"/>
      <c r="P122" s="856"/>
      <c r="Q122" s="856"/>
      <c r="R122" s="856"/>
      <c r="S122" s="856"/>
      <c r="T122" s="856"/>
      <c r="U122" s="856"/>
      <c r="V122" s="856"/>
      <c r="W122" s="856"/>
      <c r="X122" s="856"/>
      <c r="Y122" s="856"/>
      <c r="Z122" s="857"/>
      <c r="AA122" s="791" t="s">
        <v>205</v>
      </c>
      <c r="AB122" s="792"/>
      <c r="AC122" s="792"/>
      <c r="AD122" s="792"/>
      <c r="AE122" s="793"/>
      <c r="AF122" s="794" t="s">
        <v>205</v>
      </c>
      <c r="AG122" s="792"/>
      <c r="AH122" s="792"/>
      <c r="AI122" s="792"/>
      <c r="AJ122" s="793"/>
      <c r="AK122" s="794" t="s">
        <v>205</v>
      </c>
      <c r="AL122" s="792"/>
      <c r="AM122" s="792"/>
      <c r="AN122" s="792"/>
      <c r="AO122" s="793"/>
      <c r="AP122" s="858" t="s">
        <v>205</v>
      </c>
      <c r="AQ122" s="859"/>
      <c r="AR122" s="859"/>
      <c r="AS122" s="859"/>
      <c r="AT122" s="860"/>
      <c r="AU122" s="726"/>
      <c r="AV122" s="727"/>
      <c r="AW122" s="727"/>
      <c r="AX122" s="727"/>
      <c r="AY122" s="728"/>
      <c r="AZ122" s="891" t="s">
        <v>489</v>
      </c>
      <c r="BA122" s="892"/>
      <c r="BB122" s="892"/>
      <c r="BC122" s="892"/>
      <c r="BD122" s="892"/>
      <c r="BE122" s="892"/>
      <c r="BF122" s="892"/>
      <c r="BG122" s="892"/>
      <c r="BH122" s="892"/>
      <c r="BI122" s="892"/>
      <c r="BJ122" s="892"/>
      <c r="BK122" s="892"/>
      <c r="BL122" s="892"/>
      <c r="BM122" s="892"/>
      <c r="BN122" s="892"/>
      <c r="BO122" s="892"/>
      <c r="BP122" s="893"/>
      <c r="BQ122" s="894">
        <v>8658844</v>
      </c>
      <c r="BR122" s="895"/>
      <c r="BS122" s="895"/>
      <c r="BT122" s="895"/>
      <c r="BU122" s="895"/>
      <c r="BV122" s="895">
        <v>8459352</v>
      </c>
      <c r="BW122" s="895"/>
      <c r="BX122" s="895"/>
      <c r="BY122" s="895"/>
      <c r="BZ122" s="895"/>
      <c r="CA122" s="895">
        <v>8260215</v>
      </c>
      <c r="CB122" s="895"/>
      <c r="CC122" s="895"/>
      <c r="CD122" s="895"/>
      <c r="CE122" s="895"/>
      <c r="CF122" s="896">
        <v>153.4</v>
      </c>
      <c r="CG122" s="897"/>
      <c r="CH122" s="897"/>
      <c r="CI122" s="897"/>
      <c r="CJ122" s="897"/>
      <c r="CK122" s="734"/>
      <c r="CL122" s="735"/>
      <c r="CM122" s="735"/>
      <c r="CN122" s="735"/>
      <c r="CO122" s="736"/>
      <c r="CP122" s="880" t="s">
        <v>462</v>
      </c>
      <c r="CQ122" s="881"/>
      <c r="CR122" s="881"/>
      <c r="CS122" s="881"/>
      <c r="CT122" s="881"/>
      <c r="CU122" s="881"/>
      <c r="CV122" s="881"/>
      <c r="CW122" s="881"/>
      <c r="CX122" s="881"/>
      <c r="CY122" s="881"/>
      <c r="CZ122" s="881"/>
      <c r="DA122" s="881"/>
      <c r="DB122" s="881"/>
      <c r="DC122" s="881"/>
      <c r="DD122" s="881"/>
      <c r="DE122" s="881"/>
      <c r="DF122" s="882"/>
      <c r="DG122" s="862" t="s">
        <v>205</v>
      </c>
      <c r="DH122" s="863"/>
      <c r="DI122" s="863"/>
      <c r="DJ122" s="863"/>
      <c r="DK122" s="863"/>
      <c r="DL122" s="863" t="s">
        <v>205</v>
      </c>
      <c r="DM122" s="863"/>
      <c r="DN122" s="863"/>
      <c r="DO122" s="863"/>
      <c r="DP122" s="863"/>
      <c r="DQ122" s="863" t="s">
        <v>205</v>
      </c>
      <c r="DR122" s="863"/>
      <c r="DS122" s="863"/>
      <c r="DT122" s="863"/>
      <c r="DU122" s="863"/>
      <c r="DV122" s="864" t="s">
        <v>205</v>
      </c>
      <c r="DW122" s="864"/>
      <c r="DX122" s="864"/>
      <c r="DY122" s="864"/>
      <c r="DZ122" s="865"/>
    </row>
    <row r="123" spans="1:130" s="54" customFormat="1" ht="26.25" customHeight="1" x14ac:dyDescent="0.15">
      <c r="A123" s="761"/>
      <c r="B123" s="757"/>
      <c r="C123" s="855" t="s">
        <v>483</v>
      </c>
      <c r="D123" s="856"/>
      <c r="E123" s="856"/>
      <c r="F123" s="856"/>
      <c r="G123" s="856"/>
      <c r="H123" s="856"/>
      <c r="I123" s="856"/>
      <c r="J123" s="856"/>
      <c r="K123" s="856"/>
      <c r="L123" s="856"/>
      <c r="M123" s="856"/>
      <c r="N123" s="856"/>
      <c r="O123" s="856"/>
      <c r="P123" s="856"/>
      <c r="Q123" s="856"/>
      <c r="R123" s="856"/>
      <c r="S123" s="856"/>
      <c r="T123" s="856"/>
      <c r="U123" s="856"/>
      <c r="V123" s="856"/>
      <c r="W123" s="856"/>
      <c r="X123" s="856"/>
      <c r="Y123" s="856"/>
      <c r="Z123" s="857"/>
      <c r="AA123" s="791" t="s">
        <v>205</v>
      </c>
      <c r="AB123" s="792"/>
      <c r="AC123" s="792"/>
      <c r="AD123" s="792"/>
      <c r="AE123" s="793"/>
      <c r="AF123" s="794" t="s">
        <v>205</v>
      </c>
      <c r="AG123" s="792"/>
      <c r="AH123" s="792"/>
      <c r="AI123" s="792"/>
      <c r="AJ123" s="793"/>
      <c r="AK123" s="794" t="s">
        <v>205</v>
      </c>
      <c r="AL123" s="792"/>
      <c r="AM123" s="792"/>
      <c r="AN123" s="792"/>
      <c r="AO123" s="793"/>
      <c r="AP123" s="858" t="s">
        <v>205</v>
      </c>
      <c r="AQ123" s="859"/>
      <c r="AR123" s="859"/>
      <c r="AS123" s="859"/>
      <c r="AT123" s="860"/>
      <c r="AU123" s="729"/>
      <c r="AV123" s="730"/>
      <c r="AW123" s="730"/>
      <c r="AX123" s="730"/>
      <c r="AY123" s="730"/>
      <c r="AZ123" s="83" t="s">
        <v>286</v>
      </c>
      <c r="BA123" s="83"/>
      <c r="BB123" s="83"/>
      <c r="BC123" s="83"/>
      <c r="BD123" s="83"/>
      <c r="BE123" s="83"/>
      <c r="BF123" s="83"/>
      <c r="BG123" s="83"/>
      <c r="BH123" s="83"/>
      <c r="BI123" s="83"/>
      <c r="BJ123" s="83"/>
      <c r="BK123" s="83"/>
      <c r="BL123" s="83"/>
      <c r="BM123" s="83"/>
      <c r="BN123" s="83"/>
      <c r="BO123" s="898" t="s">
        <v>490</v>
      </c>
      <c r="BP123" s="899"/>
      <c r="BQ123" s="900">
        <v>11138585</v>
      </c>
      <c r="BR123" s="901"/>
      <c r="BS123" s="901"/>
      <c r="BT123" s="901"/>
      <c r="BU123" s="901"/>
      <c r="BV123" s="901">
        <v>10857058</v>
      </c>
      <c r="BW123" s="901"/>
      <c r="BX123" s="901"/>
      <c r="BY123" s="901"/>
      <c r="BZ123" s="901"/>
      <c r="CA123" s="901">
        <v>10497711</v>
      </c>
      <c r="CB123" s="901"/>
      <c r="CC123" s="901"/>
      <c r="CD123" s="901"/>
      <c r="CE123" s="901"/>
      <c r="CF123" s="769"/>
      <c r="CG123" s="770"/>
      <c r="CH123" s="770"/>
      <c r="CI123" s="770"/>
      <c r="CJ123" s="902"/>
      <c r="CK123" s="734"/>
      <c r="CL123" s="735"/>
      <c r="CM123" s="735"/>
      <c r="CN123" s="735"/>
      <c r="CO123" s="736"/>
      <c r="CP123" s="880" t="s">
        <v>460</v>
      </c>
      <c r="CQ123" s="881"/>
      <c r="CR123" s="881"/>
      <c r="CS123" s="881"/>
      <c r="CT123" s="881"/>
      <c r="CU123" s="881"/>
      <c r="CV123" s="881"/>
      <c r="CW123" s="881"/>
      <c r="CX123" s="881"/>
      <c r="CY123" s="881"/>
      <c r="CZ123" s="881"/>
      <c r="DA123" s="881"/>
      <c r="DB123" s="881"/>
      <c r="DC123" s="881"/>
      <c r="DD123" s="881"/>
      <c r="DE123" s="881"/>
      <c r="DF123" s="882"/>
      <c r="DG123" s="791" t="s">
        <v>205</v>
      </c>
      <c r="DH123" s="792"/>
      <c r="DI123" s="792"/>
      <c r="DJ123" s="792"/>
      <c r="DK123" s="793"/>
      <c r="DL123" s="794" t="s">
        <v>205</v>
      </c>
      <c r="DM123" s="792"/>
      <c r="DN123" s="792"/>
      <c r="DO123" s="792"/>
      <c r="DP123" s="793"/>
      <c r="DQ123" s="794" t="s">
        <v>205</v>
      </c>
      <c r="DR123" s="792"/>
      <c r="DS123" s="792"/>
      <c r="DT123" s="792"/>
      <c r="DU123" s="793"/>
      <c r="DV123" s="858" t="s">
        <v>205</v>
      </c>
      <c r="DW123" s="859"/>
      <c r="DX123" s="859"/>
      <c r="DY123" s="859"/>
      <c r="DZ123" s="860"/>
    </row>
    <row r="124" spans="1:130" s="54" customFormat="1" ht="26.25" customHeight="1" x14ac:dyDescent="0.15">
      <c r="A124" s="761"/>
      <c r="B124" s="757"/>
      <c r="C124" s="855" t="s">
        <v>345</v>
      </c>
      <c r="D124" s="856"/>
      <c r="E124" s="856"/>
      <c r="F124" s="856"/>
      <c r="G124" s="856"/>
      <c r="H124" s="856"/>
      <c r="I124" s="856"/>
      <c r="J124" s="856"/>
      <c r="K124" s="856"/>
      <c r="L124" s="856"/>
      <c r="M124" s="856"/>
      <c r="N124" s="856"/>
      <c r="O124" s="856"/>
      <c r="P124" s="856"/>
      <c r="Q124" s="856"/>
      <c r="R124" s="856"/>
      <c r="S124" s="856"/>
      <c r="T124" s="856"/>
      <c r="U124" s="856"/>
      <c r="V124" s="856"/>
      <c r="W124" s="856"/>
      <c r="X124" s="856"/>
      <c r="Y124" s="856"/>
      <c r="Z124" s="857"/>
      <c r="AA124" s="791" t="s">
        <v>205</v>
      </c>
      <c r="AB124" s="792"/>
      <c r="AC124" s="792"/>
      <c r="AD124" s="792"/>
      <c r="AE124" s="793"/>
      <c r="AF124" s="794" t="s">
        <v>205</v>
      </c>
      <c r="AG124" s="792"/>
      <c r="AH124" s="792"/>
      <c r="AI124" s="792"/>
      <c r="AJ124" s="793"/>
      <c r="AK124" s="794" t="s">
        <v>205</v>
      </c>
      <c r="AL124" s="792"/>
      <c r="AM124" s="792"/>
      <c r="AN124" s="792"/>
      <c r="AO124" s="793"/>
      <c r="AP124" s="858" t="s">
        <v>205</v>
      </c>
      <c r="AQ124" s="859"/>
      <c r="AR124" s="859"/>
      <c r="AS124" s="859"/>
      <c r="AT124" s="860"/>
      <c r="AU124" s="874" t="s">
        <v>492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70.5</v>
      </c>
      <c r="BR124" s="878"/>
      <c r="BS124" s="878"/>
      <c r="BT124" s="878"/>
      <c r="BU124" s="878"/>
      <c r="BV124" s="878">
        <v>62.6</v>
      </c>
      <c r="BW124" s="878"/>
      <c r="BX124" s="878"/>
      <c r="BY124" s="878"/>
      <c r="BZ124" s="878"/>
      <c r="CA124" s="878">
        <v>64.2</v>
      </c>
      <c r="CB124" s="878"/>
      <c r="CC124" s="878"/>
      <c r="CD124" s="878"/>
      <c r="CE124" s="878"/>
      <c r="CF124" s="777"/>
      <c r="CG124" s="778"/>
      <c r="CH124" s="778"/>
      <c r="CI124" s="778"/>
      <c r="CJ124" s="879"/>
      <c r="CK124" s="737"/>
      <c r="CL124" s="737"/>
      <c r="CM124" s="737"/>
      <c r="CN124" s="737"/>
      <c r="CO124" s="738"/>
      <c r="CP124" s="880" t="s">
        <v>493</v>
      </c>
      <c r="CQ124" s="881"/>
      <c r="CR124" s="881"/>
      <c r="CS124" s="881"/>
      <c r="CT124" s="881"/>
      <c r="CU124" s="881"/>
      <c r="CV124" s="881"/>
      <c r="CW124" s="881"/>
      <c r="CX124" s="881"/>
      <c r="CY124" s="881"/>
      <c r="CZ124" s="881"/>
      <c r="DA124" s="881"/>
      <c r="DB124" s="881"/>
      <c r="DC124" s="881"/>
      <c r="DD124" s="881"/>
      <c r="DE124" s="881"/>
      <c r="DF124" s="882"/>
      <c r="DG124" s="811">
        <v>2641717</v>
      </c>
      <c r="DH124" s="812"/>
      <c r="DI124" s="812"/>
      <c r="DJ124" s="812"/>
      <c r="DK124" s="813"/>
      <c r="DL124" s="814">
        <v>2425132</v>
      </c>
      <c r="DM124" s="812"/>
      <c r="DN124" s="812"/>
      <c r="DO124" s="812"/>
      <c r="DP124" s="813"/>
      <c r="DQ124" s="814" t="s">
        <v>205</v>
      </c>
      <c r="DR124" s="812"/>
      <c r="DS124" s="812"/>
      <c r="DT124" s="812"/>
      <c r="DU124" s="813"/>
      <c r="DV124" s="883" t="s">
        <v>205</v>
      </c>
      <c r="DW124" s="884"/>
      <c r="DX124" s="884"/>
      <c r="DY124" s="884"/>
      <c r="DZ124" s="885"/>
    </row>
    <row r="125" spans="1:130" s="54" customFormat="1" ht="26.25" customHeight="1" x14ac:dyDescent="0.15">
      <c r="A125" s="761"/>
      <c r="B125" s="757"/>
      <c r="C125" s="855" t="s">
        <v>486</v>
      </c>
      <c r="D125" s="856"/>
      <c r="E125" s="856"/>
      <c r="F125" s="856"/>
      <c r="G125" s="856"/>
      <c r="H125" s="856"/>
      <c r="I125" s="856"/>
      <c r="J125" s="856"/>
      <c r="K125" s="856"/>
      <c r="L125" s="856"/>
      <c r="M125" s="856"/>
      <c r="N125" s="856"/>
      <c r="O125" s="856"/>
      <c r="P125" s="856"/>
      <c r="Q125" s="856"/>
      <c r="R125" s="856"/>
      <c r="S125" s="856"/>
      <c r="T125" s="856"/>
      <c r="U125" s="856"/>
      <c r="V125" s="856"/>
      <c r="W125" s="856"/>
      <c r="X125" s="856"/>
      <c r="Y125" s="856"/>
      <c r="Z125" s="857"/>
      <c r="AA125" s="791" t="s">
        <v>205</v>
      </c>
      <c r="AB125" s="792"/>
      <c r="AC125" s="792"/>
      <c r="AD125" s="792"/>
      <c r="AE125" s="793"/>
      <c r="AF125" s="794" t="s">
        <v>205</v>
      </c>
      <c r="AG125" s="792"/>
      <c r="AH125" s="792"/>
      <c r="AI125" s="792"/>
      <c r="AJ125" s="793"/>
      <c r="AK125" s="794" t="s">
        <v>205</v>
      </c>
      <c r="AL125" s="792"/>
      <c r="AM125" s="792"/>
      <c r="AN125" s="792"/>
      <c r="AO125" s="793"/>
      <c r="AP125" s="858" t="s">
        <v>205</v>
      </c>
      <c r="AQ125" s="859"/>
      <c r="AR125" s="859"/>
      <c r="AS125" s="859"/>
      <c r="AT125" s="86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9" t="s">
        <v>494</v>
      </c>
      <c r="CL125" s="732"/>
      <c r="CM125" s="732"/>
      <c r="CN125" s="732"/>
      <c r="CO125" s="733"/>
      <c r="CP125" s="886" t="s">
        <v>139</v>
      </c>
      <c r="CQ125" s="839"/>
      <c r="CR125" s="839"/>
      <c r="CS125" s="839"/>
      <c r="CT125" s="839"/>
      <c r="CU125" s="839"/>
      <c r="CV125" s="839"/>
      <c r="CW125" s="839"/>
      <c r="CX125" s="839"/>
      <c r="CY125" s="839"/>
      <c r="CZ125" s="839"/>
      <c r="DA125" s="839"/>
      <c r="DB125" s="839"/>
      <c r="DC125" s="839"/>
      <c r="DD125" s="839"/>
      <c r="DE125" s="839"/>
      <c r="DF125" s="840"/>
      <c r="DG125" s="887" t="s">
        <v>205</v>
      </c>
      <c r="DH125" s="888"/>
      <c r="DI125" s="888"/>
      <c r="DJ125" s="888"/>
      <c r="DK125" s="888"/>
      <c r="DL125" s="888" t="s">
        <v>205</v>
      </c>
      <c r="DM125" s="888"/>
      <c r="DN125" s="888"/>
      <c r="DO125" s="888"/>
      <c r="DP125" s="888"/>
      <c r="DQ125" s="888" t="s">
        <v>205</v>
      </c>
      <c r="DR125" s="888"/>
      <c r="DS125" s="888"/>
      <c r="DT125" s="888"/>
      <c r="DU125" s="888"/>
      <c r="DV125" s="889" t="s">
        <v>205</v>
      </c>
      <c r="DW125" s="889"/>
      <c r="DX125" s="889"/>
      <c r="DY125" s="889"/>
      <c r="DZ125" s="890"/>
    </row>
    <row r="126" spans="1:130" s="54" customFormat="1" ht="26.25" customHeight="1" x14ac:dyDescent="0.15">
      <c r="A126" s="761"/>
      <c r="B126" s="757"/>
      <c r="C126" s="855" t="s">
        <v>137</v>
      </c>
      <c r="D126" s="856"/>
      <c r="E126" s="856"/>
      <c r="F126" s="856"/>
      <c r="G126" s="856"/>
      <c r="H126" s="856"/>
      <c r="I126" s="856"/>
      <c r="J126" s="856"/>
      <c r="K126" s="856"/>
      <c r="L126" s="856"/>
      <c r="M126" s="856"/>
      <c r="N126" s="856"/>
      <c r="O126" s="856"/>
      <c r="P126" s="856"/>
      <c r="Q126" s="856"/>
      <c r="R126" s="856"/>
      <c r="S126" s="856"/>
      <c r="T126" s="856"/>
      <c r="U126" s="856"/>
      <c r="V126" s="856"/>
      <c r="W126" s="856"/>
      <c r="X126" s="856"/>
      <c r="Y126" s="856"/>
      <c r="Z126" s="857"/>
      <c r="AA126" s="791" t="s">
        <v>205</v>
      </c>
      <c r="AB126" s="792"/>
      <c r="AC126" s="792"/>
      <c r="AD126" s="792"/>
      <c r="AE126" s="793"/>
      <c r="AF126" s="794" t="s">
        <v>205</v>
      </c>
      <c r="AG126" s="792"/>
      <c r="AH126" s="792"/>
      <c r="AI126" s="792"/>
      <c r="AJ126" s="793"/>
      <c r="AK126" s="794" t="s">
        <v>205</v>
      </c>
      <c r="AL126" s="792"/>
      <c r="AM126" s="792"/>
      <c r="AN126" s="792"/>
      <c r="AO126" s="793"/>
      <c r="AP126" s="858" t="s">
        <v>205</v>
      </c>
      <c r="AQ126" s="859"/>
      <c r="AR126" s="859"/>
      <c r="AS126" s="859"/>
      <c r="AT126" s="86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40"/>
      <c r="CL126" s="735"/>
      <c r="CM126" s="735"/>
      <c r="CN126" s="735"/>
      <c r="CO126" s="736"/>
      <c r="CP126" s="861" t="s">
        <v>422</v>
      </c>
      <c r="CQ126" s="799"/>
      <c r="CR126" s="799"/>
      <c r="CS126" s="799"/>
      <c r="CT126" s="799"/>
      <c r="CU126" s="799"/>
      <c r="CV126" s="799"/>
      <c r="CW126" s="799"/>
      <c r="CX126" s="799"/>
      <c r="CY126" s="799"/>
      <c r="CZ126" s="799"/>
      <c r="DA126" s="799"/>
      <c r="DB126" s="799"/>
      <c r="DC126" s="799"/>
      <c r="DD126" s="799"/>
      <c r="DE126" s="799"/>
      <c r="DF126" s="800"/>
      <c r="DG126" s="862" t="s">
        <v>205</v>
      </c>
      <c r="DH126" s="863"/>
      <c r="DI126" s="863"/>
      <c r="DJ126" s="863"/>
      <c r="DK126" s="863"/>
      <c r="DL126" s="863" t="s">
        <v>205</v>
      </c>
      <c r="DM126" s="863"/>
      <c r="DN126" s="863"/>
      <c r="DO126" s="863"/>
      <c r="DP126" s="863"/>
      <c r="DQ126" s="863" t="s">
        <v>205</v>
      </c>
      <c r="DR126" s="863"/>
      <c r="DS126" s="863"/>
      <c r="DT126" s="863"/>
      <c r="DU126" s="863"/>
      <c r="DV126" s="864" t="s">
        <v>205</v>
      </c>
      <c r="DW126" s="864"/>
      <c r="DX126" s="864"/>
      <c r="DY126" s="864"/>
      <c r="DZ126" s="865"/>
    </row>
    <row r="127" spans="1:130" s="54" customFormat="1" ht="26.25" customHeight="1" x14ac:dyDescent="0.15">
      <c r="A127" s="762"/>
      <c r="B127" s="759"/>
      <c r="C127" s="866" t="s">
        <v>74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791" t="s">
        <v>205</v>
      </c>
      <c r="AB127" s="792"/>
      <c r="AC127" s="792"/>
      <c r="AD127" s="792"/>
      <c r="AE127" s="793"/>
      <c r="AF127" s="794" t="s">
        <v>205</v>
      </c>
      <c r="AG127" s="792"/>
      <c r="AH127" s="792"/>
      <c r="AI127" s="792"/>
      <c r="AJ127" s="793"/>
      <c r="AK127" s="794" t="s">
        <v>205</v>
      </c>
      <c r="AL127" s="792"/>
      <c r="AM127" s="792"/>
      <c r="AN127" s="792"/>
      <c r="AO127" s="793"/>
      <c r="AP127" s="858" t="s">
        <v>205</v>
      </c>
      <c r="AQ127" s="859"/>
      <c r="AR127" s="859"/>
      <c r="AS127" s="859"/>
      <c r="AT127" s="860"/>
      <c r="AU127" s="77"/>
      <c r="AV127" s="77"/>
      <c r="AW127" s="77"/>
      <c r="AX127" s="869" t="s">
        <v>497</v>
      </c>
      <c r="AY127" s="870"/>
      <c r="AZ127" s="870"/>
      <c r="BA127" s="870"/>
      <c r="BB127" s="870"/>
      <c r="BC127" s="870"/>
      <c r="BD127" s="870"/>
      <c r="BE127" s="871"/>
      <c r="BF127" s="872" t="s">
        <v>498</v>
      </c>
      <c r="BG127" s="870"/>
      <c r="BH127" s="870"/>
      <c r="BI127" s="870"/>
      <c r="BJ127" s="870"/>
      <c r="BK127" s="870"/>
      <c r="BL127" s="871"/>
      <c r="BM127" s="872" t="s">
        <v>423</v>
      </c>
      <c r="BN127" s="870"/>
      <c r="BO127" s="870"/>
      <c r="BP127" s="870"/>
      <c r="BQ127" s="870"/>
      <c r="BR127" s="870"/>
      <c r="BS127" s="871"/>
      <c r="BT127" s="872" t="s">
        <v>416</v>
      </c>
      <c r="BU127" s="870"/>
      <c r="BV127" s="870"/>
      <c r="BW127" s="870"/>
      <c r="BX127" s="870"/>
      <c r="BY127" s="870"/>
      <c r="BZ127" s="873"/>
      <c r="CA127" s="77"/>
      <c r="CB127" s="77"/>
      <c r="CC127" s="77"/>
      <c r="CD127" s="89"/>
      <c r="CE127" s="89"/>
      <c r="CF127" s="89"/>
      <c r="CG127" s="74"/>
      <c r="CH127" s="74"/>
      <c r="CI127" s="74"/>
      <c r="CJ127" s="90"/>
      <c r="CK127" s="740"/>
      <c r="CL127" s="735"/>
      <c r="CM127" s="735"/>
      <c r="CN127" s="735"/>
      <c r="CO127" s="736"/>
      <c r="CP127" s="861" t="s">
        <v>447</v>
      </c>
      <c r="CQ127" s="799"/>
      <c r="CR127" s="799"/>
      <c r="CS127" s="799"/>
      <c r="CT127" s="799"/>
      <c r="CU127" s="799"/>
      <c r="CV127" s="799"/>
      <c r="CW127" s="799"/>
      <c r="CX127" s="799"/>
      <c r="CY127" s="799"/>
      <c r="CZ127" s="799"/>
      <c r="DA127" s="799"/>
      <c r="DB127" s="799"/>
      <c r="DC127" s="799"/>
      <c r="DD127" s="799"/>
      <c r="DE127" s="799"/>
      <c r="DF127" s="800"/>
      <c r="DG127" s="862" t="s">
        <v>205</v>
      </c>
      <c r="DH127" s="863"/>
      <c r="DI127" s="863"/>
      <c r="DJ127" s="863"/>
      <c r="DK127" s="863"/>
      <c r="DL127" s="863" t="s">
        <v>205</v>
      </c>
      <c r="DM127" s="863"/>
      <c r="DN127" s="863"/>
      <c r="DO127" s="863"/>
      <c r="DP127" s="863"/>
      <c r="DQ127" s="863" t="s">
        <v>205</v>
      </c>
      <c r="DR127" s="863"/>
      <c r="DS127" s="863"/>
      <c r="DT127" s="863"/>
      <c r="DU127" s="863"/>
      <c r="DV127" s="864" t="s">
        <v>205</v>
      </c>
      <c r="DW127" s="864"/>
      <c r="DX127" s="864"/>
      <c r="DY127" s="864"/>
      <c r="DZ127" s="865"/>
    </row>
    <row r="128" spans="1:130" s="54" customFormat="1" ht="26.25" customHeight="1" x14ac:dyDescent="0.15">
      <c r="A128" s="827" t="s">
        <v>499</v>
      </c>
      <c r="B128" s="828"/>
      <c r="C128" s="828"/>
      <c r="D128" s="828"/>
      <c r="E128" s="828"/>
      <c r="F128" s="828"/>
      <c r="G128" s="828"/>
      <c r="H128" s="828"/>
      <c r="I128" s="828"/>
      <c r="J128" s="828"/>
      <c r="K128" s="828"/>
      <c r="L128" s="828"/>
      <c r="M128" s="828"/>
      <c r="N128" s="828"/>
      <c r="O128" s="828"/>
      <c r="P128" s="828"/>
      <c r="Q128" s="828"/>
      <c r="R128" s="828"/>
      <c r="S128" s="828"/>
      <c r="T128" s="828"/>
      <c r="U128" s="828"/>
      <c r="V128" s="828"/>
      <c r="W128" s="829" t="s">
        <v>8</v>
      </c>
      <c r="X128" s="829"/>
      <c r="Y128" s="829"/>
      <c r="Z128" s="830"/>
      <c r="AA128" s="831">
        <v>27153</v>
      </c>
      <c r="AB128" s="832"/>
      <c r="AC128" s="832"/>
      <c r="AD128" s="832"/>
      <c r="AE128" s="833"/>
      <c r="AF128" s="834">
        <v>21032</v>
      </c>
      <c r="AG128" s="832"/>
      <c r="AH128" s="832"/>
      <c r="AI128" s="832"/>
      <c r="AJ128" s="833"/>
      <c r="AK128" s="834">
        <v>21889</v>
      </c>
      <c r="AL128" s="832"/>
      <c r="AM128" s="832"/>
      <c r="AN128" s="832"/>
      <c r="AO128" s="833"/>
      <c r="AP128" s="835"/>
      <c r="AQ128" s="836"/>
      <c r="AR128" s="836"/>
      <c r="AS128" s="836"/>
      <c r="AT128" s="837"/>
      <c r="AU128" s="77"/>
      <c r="AV128" s="77"/>
      <c r="AW128" s="77"/>
      <c r="AX128" s="838" t="s">
        <v>315</v>
      </c>
      <c r="AY128" s="839"/>
      <c r="AZ128" s="839"/>
      <c r="BA128" s="839"/>
      <c r="BB128" s="839"/>
      <c r="BC128" s="839"/>
      <c r="BD128" s="839"/>
      <c r="BE128" s="840"/>
      <c r="BF128" s="841" t="s">
        <v>205</v>
      </c>
      <c r="BG128" s="842"/>
      <c r="BH128" s="842"/>
      <c r="BI128" s="842"/>
      <c r="BJ128" s="842"/>
      <c r="BK128" s="842"/>
      <c r="BL128" s="843"/>
      <c r="BM128" s="841">
        <v>14.39</v>
      </c>
      <c r="BN128" s="842"/>
      <c r="BO128" s="842"/>
      <c r="BP128" s="842"/>
      <c r="BQ128" s="842"/>
      <c r="BR128" s="842"/>
      <c r="BS128" s="843"/>
      <c r="BT128" s="841">
        <v>20</v>
      </c>
      <c r="BU128" s="842"/>
      <c r="BV128" s="842"/>
      <c r="BW128" s="842"/>
      <c r="BX128" s="842"/>
      <c r="BY128" s="842"/>
      <c r="BZ128" s="844"/>
      <c r="CA128" s="89"/>
      <c r="CB128" s="89"/>
      <c r="CC128" s="89"/>
      <c r="CD128" s="89"/>
      <c r="CE128" s="89"/>
      <c r="CF128" s="89"/>
      <c r="CG128" s="74"/>
      <c r="CH128" s="74"/>
      <c r="CI128" s="74"/>
      <c r="CJ128" s="90"/>
      <c r="CK128" s="741"/>
      <c r="CL128" s="742"/>
      <c r="CM128" s="742"/>
      <c r="CN128" s="742"/>
      <c r="CO128" s="743"/>
      <c r="CP128" s="845" t="s">
        <v>407</v>
      </c>
      <c r="CQ128" s="819"/>
      <c r="CR128" s="819"/>
      <c r="CS128" s="819"/>
      <c r="CT128" s="819"/>
      <c r="CU128" s="819"/>
      <c r="CV128" s="819"/>
      <c r="CW128" s="819"/>
      <c r="CX128" s="819"/>
      <c r="CY128" s="819"/>
      <c r="CZ128" s="819"/>
      <c r="DA128" s="819"/>
      <c r="DB128" s="819"/>
      <c r="DC128" s="819"/>
      <c r="DD128" s="819"/>
      <c r="DE128" s="819"/>
      <c r="DF128" s="820"/>
      <c r="DG128" s="846" t="s">
        <v>205</v>
      </c>
      <c r="DH128" s="847"/>
      <c r="DI128" s="847"/>
      <c r="DJ128" s="847"/>
      <c r="DK128" s="847"/>
      <c r="DL128" s="847" t="s">
        <v>205</v>
      </c>
      <c r="DM128" s="847"/>
      <c r="DN128" s="847"/>
      <c r="DO128" s="847"/>
      <c r="DP128" s="847"/>
      <c r="DQ128" s="847" t="s">
        <v>205</v>
      </c>
      <c r="DR128" s="847"/>
      <c r="DS128" s="847"/>
      <c r="DT128" s="847"/>
      <c r="DU128" s="847"/>
      <c r="DV128" s="848" t="s">
        <v>205</v>
      </c>
      <c r="DW128" s="848"/>
      <c r="DX128" s="848"/>
      <c r="DY128" s="848"/>
      <c r="DZ128" s="849"/>
    </row>
    <row r="129" spans="1:131" s="54" customFormat="1" ht="26.25" customHeight="1" x14ac:dyDescent="0.15">
      <c r="A129" s="786" t="s">
        <v>176</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788" t="s">
        <v>249</v>
      </c>
      <c r="X129" s="789"/>
      <c r="Y129" s="789"/>
      <c r="Z129" s="790"/>
      <c r="AA129" s="791">
        <v>6003669</v>
      </c>
      <c r="AB129" s="792"/>
      <c r="AC129" s="792"/>
      <c r="AD129" s="792"/>
      <c r="AE129" s="793"/>
      <c r="AF129" s="794">
        <v>6071107</v>
      </c>
      <c r="AG129" s="792"/>
      <c r="AH129" s="792"/>
      <c r="AI129" s="792"/>
      <c r="AJ129" s="793"/>
      <c r="AK129" s="794">
        <v>6117135</v>
      </c>
      <c r="AL129" s="792"/>
      <c r="AM129" s="792"/>
      <c r="AN129" s="792"/>
      <c r="AO129" s="793"/>
      <c r="AP129" s="795"/>
      <c r="AQ129" s="796"/>
      <c r="AR129" s="796"/>
      <c r="AS129" s="796"/>
      <c r="AT129" s="797"/>
      <c r="AU129" s="79"/>
      <c r="AV129" s="79"/>
      <c r="AW129" s="79"/>
      <c r="AX129" s="798" t="s">
        <v>114</v>
      </c>
      <c r="AY129" s="799"/>
      <c r="AZ129" s="799"/>
      <c r="BA129" s="799"/>
      <c r="BB129" s="799"/>
      <c r="BC129" s="799"/>
      <c r="BD129" s="799"/>
      <c r="BE129" s="800"/>
      <c r="BF129" s="850" t="s">
        <v>205</v>
      </c>
      <c r="BG129" s="851"/>
      <c r="BH129" s="851"/>
      <c r="BI129" s="851"/>
      <c r="BJ129" s="851"/>
      <c r="BK129" s="851"/>
      <c r="BL129" s="852"/>
      <c r="BM129" s="850">
        <v>19.39</v>
      </c>
      <c r="BN129" s="851"/>
      <c r="BO129" s="851"/>
      <c r="BP129" s="851"/>
      <c r="BQ129" s="851"/>
      <c r="BR129" s="851"/>
      <c r="BS129" s="852"/>
      <c r="BT129" s="850">
        <v>30</v>
      </c>
      <c r="BU129" s="853"/>
      <c r="BV129" s="853"/>
      <c r="BW129" s="853"/>
      <c r="BX129" s="853"/>
      <c r="BY129" s="853"/>
      <c r="BZ129" s="85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6" t="s">
        <v>500</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788" t="s">
        <v>501</v>
      </c>
      <c r="X130" s="789"/>
      <c r="Y130" s="789"/>
      <c r="Z130" s="790"/>
      <c r="AA130" s="791">
        <v>740736</v>
      </c>
      <c r="AB130" s="792"/>
      <c r="AC130" s="792"/>
      <c r="AD130" s="792"/>
      <c r="AE130" s="793"/>
      <c r="AF130" s="794">
        <v>734253</v>
      </c>
      <c r="AG130" s="792"/>
      <c r="AH130" s="792"/>
      <c r="AI130" s="792"/>
      <c r="AJ130" s="793"/>
      <c r="AK130" s="794">
        <v>731230</v>
      </c>
      <c r="AL130" s="792"/>
      <c r="AM130" s="792"/>
      <c r="AN130" s="792"/>
      <c r="AO130" s="793"/>
      <c r="AP130" s="795"/>
      <c r="AQ130" s="796"/>
      <c r="AR130" s="796"/>
      <c r="AS130" s="796"/>
      <c r="AT130" s="797"/>
      <c r="AU130" s="79"/>
      <c r="AV130" s="79"/>
      <c r="AW130" s="79"/>
      <c r="AX130" s="798" t="s">
        <v>435</v>
      </c>
      <c r="AY130" s="799"/>
      <c r="AZ130" s="799"/>
      <c r="BA130" s="799"/>
      <c r="BB130" s="799"/>
      <c r="BC130" s="799"/>
      <c r="BD130" s="799"/>
      <c r="BE130" s="800"/>
      <c r="BF130" s="801">
        <v>8.6999999999999993</v>
      </c>
      <c r="BG130" s="802"/>
      <c r="BH130" s="802"/>
      <c r="BI130" s="802"/>
      <c r="BJ130" s="802"/>
      <c r="BK130" s="802"/>
      <c r="BL130" s="803"/>
      <c r="BM130" s="801">
        <v>25</v>
      </c>
      <c r="BN130" s="802"/>
      <c r="BO130" s="802"/>
      <c r="BP130" s="802"/>
      <c r="BQ130" s="802"/>
      <c r="BR130" s="802"/>
      <c r="BS130" s="803"/>
      <c r="BT130" s="801">
        <v>35</v>
      </c>
      <c r="BU130" s="804"/>
      <c r="BV130" s="804"/>
      <c r="BW130" s="804"/>
      <c r="BX130" s="804"/>
      <c r="BY130" s="804"/>
      <c r="BZ130" s="80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06"/>
      <c r="B131" s="807"/>
      <c r="C131" s="807"/>
      <c r="D131" s="807"/>
      <c r="E131" s="807"/>
      <c r="F131" s="807"/>
      <c r="G131" s="807"/>
      <c r="H131" s="807"/>
      <c r="I131" s="807"/>
      <c r="J131" s="807"/>
      <c r="K131" s="807"/>
      <c r="L131" s="807"/>
      <c r="M131" s="807"/>
      <c r="N131" s="807"/>
      <c r="O131" s="807"/>
      <c r="P131" s="807"/>
      <c r="Q131" s="807"/>
      <c r="R131" s="807"/>
      <c r="S131" s="807"/>
      <c r="T131" s="807"/>
      <c r="U131" s="807"/>
      <c r="V131" s="807"/>
      <c r="W131" s="808" t="s">
        <v>178</v>
      </c>
      <c r="X131" s="809"/>
      <c r="Y131" s="809"/>
      <c r="Z131" s="810"/>
      <c r="AA131" s="811">
        <v>5262933</v>
      </c>
      <c r="AB131" s="812"/>
      <c r="AC131" s="812"/>
      <c r="AD131" s="812"/>
      <c r="AE131" s="813"/>
      <c r="AF131" s="814">
        <v>5336854</v>
      </c>
      <c r="AG131" s="812"/>
      <c r="AH131" s="812"/>
      <c r="AI131" s="812"/>
      <c r="AJ131" s="813"/>
      <c r="AK131" s="814">
        <v>5385905</v>
      </c>
      <c r="AL131" s="812"/>
      <c r="AM131" s="812"/>
      <c r="AN131" s="812"/>
      <c r="AO131" s="813"/>
      <c r="AP131" s="815"/>
      <c r="AQ131" s="816"/>
      <c r="AR131" s="816"/>
      <c r="AS131" s="816"/>
      <c r="AT131" s="817"/>
      <c r="AU131" s="79"/>
      <c r="AV131" s="79"/>
      <c r="AW131" s="79"/>
      <c r="AX131" s="818" t="s">
        <v>475</v>
      </c>
      <c r="AY131" s="819"/>
      <c r="AZ131" s="819"/>
      <c r="BA131" s="819"/>
      <c r="BB131" s="819"/>
      <c r="BC131" s="819"/>
      <c r="BD131" s="819"/>
      <c r="BE131" s="820"/>
      <c r="BF131" s="821">
        <v>64.2</v>
      </c>
      <c r="BG131" s="822"/>
      <c r="BH131" s="822"/>
      <c r="BI131" s="822"/>
      <c r="BJ131" s="822"/>
      <c r="BK131" s="822"/>
      <c r="BL131" s="823"/>
      <c r="BM131" s="821">
        <v>350</v>
      </c>
      <c r="BN131" s="822"/>
      <c r="BO131" s="822"/>
      <c r="BP131" s="822"/>
      <c r="BQ131" s="822"/>
      <c r="BR131" s="822"/>
      <c r="BS131" s="823"/>
      <c r="BT131" s="824"/>
      <c r="BU131" s="825"/>
      <c r="BV131" s="825"/>
      <c r="BW131" s="825"/>
      <c r="BX131" s="825"/>
      <c r="BY131" s="825"/>
      <c r="BZ131" s="82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44" t="s">
        <v>28</v>
      </c>
      <c r="B132" s="745"/>
      <c r="C132" s="745"/>
      <c r="D132" s="745"/>
      <c r="E132" s="745"/>
      <c r="F132" s="745"/>
      <c r="G132" s="745"/>
      <c r="H132" s="745"/>
      <c r="I132" s="745"/>
      <c r="J132" s="745"/>
      <c r="K132" s="745"/>
      <c r="L132" s="745"/>
      <c r="M132" s="745"/>
      <c r="N132" s="745"/>
      <c r="O132" s="745"/>
      <c r="P132" s="745"/>
      <c r="Q132" s="745"/>
      <c r="R132" s="745"/>
      <c r="S132" s="745"/>
      <c r="T132" s="745"/>
      <c r="U132" s="745"/>
      <c r="V132" s="763" t="s">
        <v>502</v>
      </c>
      <c r="W132" s="763"/>
      <c r="X132" s="763"/>
      <c r="Y132" s="763"/>
      <c r="Z132" s="764"/>
      <c r="AA132" s="765">
        <v>9.6370977930000006</v>
      </c>
      <c r="AB132" s="766"/>
      <c r="AC132" s="766"/>
      <c r="AD132" s="766"/>
      <c r="AE132" s="767"/>
      <c r="AF132" s="768">
        <v>8.7737832059999992</v>
      </c>
      <c r="AG132" s="766"/>
      <c r="AH132" s="766"/>
      <c r="AI132" s="766"/>
      <c r="AJ132" s="767"/>
      <c r="AK132" s="768">
        <v>7.8718061309999996</v>
      </c>
      <c r="AL132" s="766"/>
      <c r="AM132" s="766"/>
      <c r="AN132" s="766"/>
      <c r="AO132" s="767"/>
      <c r="AP132" s="769"/>
      <c r="AQ132" s="770"/>
      <c r="AR132" s="770"/>
      <c r="AS132" s="770"/>
      <c r="AT132" s="77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46"/>
      <c r="B133" s="747"/>
      <c r="C133" s="747"/>
      <c r="D133" s="747"/>
      <c r="E133" s="747"/>
      <c r="F133" s="747"/>
      <c r="G133" s="747"/>
      <c r="H133" s="747"/>
      <c r="I133" s="747"/>
      <c r="J133" s="747"/>
      <c r="K133" s="747"/>
      <c r="L133" s="747"/>
      <c r="M133" s="747"/>
      <c r="N133" s="747"/>
      <c r="O133" s="747"/>
      <c r="P133" s="747"/>
      <c r="Q133" s="747"/>
      <c r="R133" s="747"/>
      <c r="S133" s="747"/>
      <c r="T133" s="747"/>
      <c r="U133" s="747"/>
      <c r="V133" s="772" t="s">
        <v>80</v>
      </c>
      <c r="W133" s="772"/>
      <c r="X133" s="772"/>
      <c r="Y133" s="772"/>
      <c r="Z133" s="773"/>
      <c r="AA133" s="774">
        <v>8.8000000000000007</v>
      </c>
      <c r="AB133" s="775"/>
      <c r="AC133" s="775"/>
      <c r="AD133" s="775"/>
      <c r="AE133" s="776"/>
      <c r="AF133" s="774">
        <v>9.1999999999999993</v>
      </c>
      <c r="AG133" s="775"/>
      <c r="AH133" s="775"/>
      <c r="AI133" s="775"/>
      <c r="AJ133" s="776"/>
      <c r="AK133" s="774">
        <v>8.6999999999999993</v>
      </c>
      <c r="AL133" s="775"/>
      <c r="AM133" s="775"/>
      <c r="AN133" s="775"/>
      <c r="AO133" s="776"/>
      <c r="AP133" s="777"/>
      <c r="AQ133" s="778"/>
      <c r="AR133" s="778"/>
      <c r="AS133" s="778"/>
      <c r="AT133" s="77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GzMNGEyR11bRH4a/1StCJKN80OyCXwe/Jx24PWR8iMXHX1l1lklHWhruOQvs+Y2zpsvAEyrUptmIyhmaUgt0WQ==" saltValue="4sviXhUqjadklWFi3mYq5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97</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ZcFOcyGOm0v+/7Z9T9vtv2hjxT0zl02pdtY26//4ix4iYhTs8SMoe2TGMwfHTXeh76hnpwq9kNOhXk9ijF7pZw==" saltValue="XWQ4SROVBHEaPp+0KPUtR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zN5mtbcNDm/XSkfT9FQEyxE3ygjteoTyPuV8S98rerdcfyYFBmba8HZtyGSz2pQAj69O47GjDyhwhaurbc9iMg==" saltValue="SfJifQibEgT6GEZSPfwki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338</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8" t="s">
        <v>84</v>
      </c>
      <c r="AP7" s="144"/>
      <c r="AQ7" s="155" t="s">
        <v>505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9"/>
      <c r="AP8" s="145" t="s">
        <v>506</v>
      </c>
      <c r="AQ8" s="156" t="s">
        <v>508</v>
      </c>
      <c r="AR8" s="170" t="s">
        <v>153</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61" t="s">
        <v>509</v>
      </c>
      <c r="AL9" s="1062"/>
      <c r="AM9" s="1062"/>
      <c r="AN9" s="1063"/>
      <c r="AO9" s="134">
        <v>1806561</v>
      </c>
      <c r="AP9" s="134">
        <v>63502</v>
      </c>
      <c r="AQ9" s="157">
        <v>56845</v>
      </c>
      <c r="AR9" s="171">
        <v>11.7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61" t="s">
        <v>503</v>
      </c>
      <c r="AL10" s="1062"/>
      <c r="AM10" s="1062"/>
      <c r="AN10" s="1063"/>
      <c r="AO10" s="135">
        <v>34465</v>
      </c>
      <c r="AP10" s="135">
        <v>1211</v>
      </c>
      <c r="AQ10" s="158">
        <v>5922</v>
      </c>
      <c r="AR10" s="172">
        <v>-79.599999999999994</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61" t="s">
        <v>215</v>
      </c>
      <c r="AL11" s="1062"/>
      <c r="AM11" s="1062"/>
      <c r="AN11" s="1063"/>
      <c r="AO11" s="135">
        <v>283898</v>
      </c>
      <c r="AP11" s="135">
        <v>9979</v>
      </c>
      <c r="AQ11" s="158">
        <v>8264</v>
      </c>
      <c r="AR11" s="172">
        <v>20.8</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61" t="s">
        <v>405</v>
      </c>
      <c r="AL12" s="1062"/>
      <c r="AM12" s="1062"/>
      <c r="AN12" s="1063"/>
      <c r="AO12" s="135" t="s">
        <v>205</v>
      </c>
      <c r="AP12" s="135" t="s">
        <v>205</v>
      </c>
      <c r="AQ12" s="158">
        <v>284</v>
      </c>
      <c r="AR12" s="172" t="s">
        <v>205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61" t="s">
        <v>247</v>
      </c>
      <c r="AL13" s="1062"/>
      <c r="AM13" s="1062"/>
      <c r="AN13" s="1063"/>
      <c r="AO13" s="135" t="s">
        <v>205</v>
      </c>
      <c r="AP13" s="135" t="s">
        <v>205</v>
      </c>
      <c r="AQ13" s="158">
        <v>20</v>
      </c>
      <c r="AR13" s="172" t="s">
        <v>205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61" t="s">
        <v>299</v>
      </c>
      <c r="AL14" s="1062"/>
      <c r="AM14" s="1062"/>
      <c r="AN14" s="1063"/>
      <c r="AO14" s="135">
        <v>99370</v>
      </c>
      <c r="AP14" s="135">
        <v>3493</v>
      </c>
      <c r="AQ14" s="158">
        <v>2517</v>
      </c>
      <c r="AR14" s="172">
        <v>38.799999999999997</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61" t="s">
        <v>510</v>
      </c>
      <c r="AL15" s="1062"/>
      <c r="AM15" s="1062"/>
      <c r="AN15" s="1063"/>
      <c r="AO15" s="135">
        <v>19179</v>
      </c>
      <c r="AP15" s="135">
        <v>674</v>
      </c>
      <c r="AQ15" s="158">
        <v>1185</v>
      </c>
      <c r="AR15" s="172">
        <v>-43.1</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64" t="s">
        <v>318</v>
      </c>
      <c r="AL16" s="1065"/>
      <c r="AM16" s="1065"/>
      <c r="AN16" s="1066"/>
      <c r="AO16" s="135">
        <v>-150255</v>
      </c>
      <c r="AP16" s="135">
        <v>-5282</v>
      </c>
      <c r="AQ16" s="158">
        <v>-4726</v>
      </c>
      <c r="AR16" s="172">
        <v>11.8</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64" t="s">
        <v>286</v>
      </c>
      <c r="AL17" s="1065"/>
      <c r="AM17" s="1065"/>
      <c r="AN17" s="1066"/>
      <c r="AO17" s="135">
        <v>2093218</v>
      </c>
      <c r="AP17" s="135">
        <v>73578</v>
      </c>
      <c r="AQ17" s="158">
        <v>70311</v>
      </c>
      <c r="AR17" s="172">
        <v>4.5999999999999996</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227</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511</v>
      </c>
      <c r="AP20" s="146" t="s">
        <v>343</v>
      </c>
      <c r="AQ20" s="159" t="s">
        <v>41</v>
      </c>
      <c r="AR20" s="173"/>
    </row>
    <row r="21" spans="1:46" s="98" customFormat="1" x14ac:dyDescent="0.15">
      <c r="A21" s="100"/>
      <c r="AK21" s="1058" t="s">
        <v>185</v>
      </c>
      <c r="AL21" s="1059"/>
      <c r="AM21" s="1059"/>
      <c r="AN21" s="1060"/>
      <c r="AO21" s="137">
        <v>6.4</v>
      </c>
      <c r="AP21" s="147">
        <v>6.54</v>
      </c>
      <c r="AQ21" s="160">
        <v>-0.14000000000000001</v>
      </c>
      <c r="AS21" s="179"/>
      <c r="AT21" s="100"/>
    </row>
    <row r="22" spans="1:46" s="98" customFormat="1" x14ac:dyDescent="0.15">
      <c r="A22" s="100"/>
      <c r="AK22" s="1058" t="s">
        <v>512</v>
      </c>
      <c r="AL22" s="1059"/>
      <c r="AM22" s="1059"/>
      <c r="AN22" s="1060"/>
      <c r="AO22" s="138">
        <v>98.7</v>
      </c>
      <c r="AP22" s="148">
        <v>97.4</v>
      </c>
      <c r="AQ22" s="161">
        <v>1.3</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513</v>
      </c>
      <c r="AP26" s="149"/>
      <c r="AQ26" s="149"/>
      <c r="AR26" s="149"/>
      <c r="AS26" s="102"/>
      <c r="AT26" s="102"/>
    </row>
    <row r="27" spans="1:46" x14ac:dyDescent="0.15">
      <c r="A27" s="103"/>
      <c r="AO27" s="108"/>
      <c r="AP27" s="108"/>
      <c r="AQ27" s="108"/>
      <c r="AR27" s="108"/>
      <c r="AS27" s="108"/>
      <c r="AT27" s="108"/>
    </row>
    <row r="28" spans="1:46" ht="17.25" x14ac:dyDescent="0.15">
      <c r="A28" s="99" t="s">
        <v>278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118</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8" t="s">
        <v>84</v>
      </c>
      <c r="AP30" s="144"/>
      <c r="AQ30" s="155" t="s">
        <v>505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9"/>
      <c r="AP31" s="145" t="s">
        <v>506</v>
      </c>
      <c r="AQ31" s="156" t="s">
        <v>508</v>
      </c>
      <c r="AR31" s="170" t="s">
        <v>153</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2" t="s">
        <v>514</v>
      </c>
      <c r="AL32" s="1053"/>
      <c r="AM32" s="1053"/>
      <c r="AN32" s="1054"/>
      <c r="AO32" s="135">
        <v>873828</v>
      </c>
      <c r="AP32" s="135">
        <v>30716</v>
      </c>
      <c r="AQ32" s="162">
        <v>31480</v>
      </c>
      <c r="AR32" s="172">
        <v>-2.4</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2" t="s">
        <v>515</v>
      </c>
      <c r="AL33" s="1053"/>
      <c r="AM33" s="1053"/>
      <c r="AN33" s="1054"/>
      <c r="AO33" s="135" t="s">
        <v>205</v>
      </c>
      <c r="AP33" s="135" t="s">
        <v>205</v>
      </c>
      <c r="AQ33" s="162" t="s">
        <v>205</v>
      </c>
      <c r="AR33" s="172" t="s">
        <v>205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2" t="s">
        <v>58</v>
      </c>
      <c r="AL34" s="1053"/>
      <c r="AM34" s="1053"/>
      <c r="AN34" s="1054"/>
      <c r="AO34" s="135" t="s">
        <v>205</v>
      </c>
      <c r="AP34" s="135" t="s">
        <v>205</v>
      </c>
      <c r="AQ34" s="162">
        <v>0</v>
      </c>
      <c r="AR34" s="172" t="s">
        <v>205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2" t="s">
        <v>516</v>
      </c>
      <c r="AL35" s="1053"/>
      <c r="AM35" s="1053"/>
      <c r="AN35" s="1054"/>
      <c r="AO35" s="135">
        <v>207814</v>
      </c>
      <c r="AP35" s="135">
        <v>7305</v>
      </c>
      <c r="AQ35" s="162">
        <v>9510</v>
      </c>
      <c r="AR35" s="172">
        <v>-23.2</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2" t="s">
        <v>35</v>
      </c>
      <c r="AL36" s="1053"/>
      <c r="AM36" s="1053"/>
      <c r="AN36" s="1054"/>
      <c r="AO36" s="135">
        <v>95445</v>
      </c>
      <c r="AP36" s="135">
        <v>3355</v>
      </c>
      <c r="AQ36" s="162">
        <v>2191</v>
      </c>
      <c r="AR36" s="172">
        <v>53.1</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2" t="s">
        <v>356</v>
      </c>
      <c r="AL37" s="1053"/>
      <c r="AM37" s="1053"/>
      <c r="AN37" s="1054"/>
      <c r="AO37" s="135" t="s">
        <v>205</v>
      </c>
      <c r="AP37" s="135" t="s">
        <v>205</v>
      </c>
      <c r="AQ37" s="162">
        <v>905</v>
      </c>
      <c r="AR37" s="172" t="s">
        <v>205</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5" t="s">
        <v>232</v>
      </c>
      <c r="AL38" s="1056"/>
      <c r="AM38" s="1056"/>
      <c r="AN38" s="1057"/>
      <c r="AO38" s="139" t="s">
        <v>205</v>
      </c>
      <c r="AP38" s="139" t="s">
        <v>205</v>
      </c>
      <c r="AQ38" s="163">
        <v>0</v>
      </c>
      <c r="AR38" s="161" t="s">
        <v>205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5" t="s">
        <v>82</v>
      </c>
      <c r="AL39" s="1056"/>
      <c r="AM39" s="1056"/>
      <c r="AN39" s="1057"/>
      <c r="AO39" s="135">
        <v>-21889</v>
      </c>
      <c r="AP39" s="135">
        <v>-769</v>
      </c>
      <c r="AQ39" s="162">
        <v>-3197</v>
      </c>
      <c r="AR39" s="172">
        <v>-75.900000000000006</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2" t="s">
        <v>517</v>
      </c>
      <c r="AL40" s="1053"/>
      <c r="AM40" s="1053"/>
      <c r="AN40" s="1054"/>
      <c r="AO40" s="135">
        <v>-731230</v>
      </c>
      <c r="AP40" s="135">
        <v>-25703</v>
      </c>
      <c r="AQ40" s="162">
        <v>-28113</v>
      </c>
      <c r="AR40" s="172">
        <v>-8.6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2" t="s">
        <v>398</v>
      </c>
      <c r="AL41" s="1043"/>
      <c r="AM41" s="1043"/>
      <c r="AN41" s="1044"/>
      <c r="AO41" s="135">
        <v>423968</v>
      </c>
      <c r="AP41" s="135">
        <v>14903</v>
      </c>
      <c r="AQ41" s="162">
        <v>12777</v>
      </c>
      <c r="AR41" s="172">
        <v>16.600000000000001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519</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0" t="s">
        <v>84</v>
      </c>
      <c r="AN49" s="1045" t="s">
        <v>130</v>
      </c>
      <c r="AO49" s="1046"/>
      <c r="AP49" s="1046"/>
      <c r="AQ49" s="1046"/>
      <c r="AR49" s="104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1"/>
      <c r="AN50" s="131" t="s">
        <v>495</v>
      </c>
      <c r="AO50" s="141" t="s">
        <v>496</v>
      </c>
      <c r="AP50" s="152" t="s">
        <v>520</v>
      </c>
      <c r="AQ50" s="165" t="s">
        <v>392</v>
      </c>
      <c r="AR50" s="175" t="s">
        <v>521</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244</v>
      </c>
      <c r="AL51" s="120"/>
      <c r="AM51" s="125">
        <v>1719957</v>
      </c>
      <c r="AN51" s="132">
        <v>60311</v>
      </c>
      <c r="AO51" s="142">
        <v>64</v>
      </c>
      <c r="AP51" s="153">
        <v>49919</v>
      </c>
      <c r="AQ51" s="166">
        <v>-6.3</v>
      </c>
      <c r="AR51" s="176">
        <v>70.3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288</v>
      </c>
      <c r="AM52" s="126">
        <v>678843</v>
      </c>
      <c r="AN52" s="133">
        <v>23804</v>
      </c>
      <c r="AO52" s="143">
        <v>35.6</v>
      </c>
      <c r="AP52" s="154">
        <v>26398</v>
      </c>
      <c r="AQ52" s="167">
        <v>-8.6999999999999993</v>
      </c>
      <c r="AR52" s="177">
        <v>44.3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132</v>
      </c>
      <c r="AL53" s="120"/>
      <c r="AM53" s="125">
        <v>1183380</v>
      </c>
      <c r="AN53" s="132">
        <v>41433</v>
      </c>
      <c r="AO53" s="142">
        <v>-31.3</v>
      </c>
      <c r="AP53" s="153">
        <v>47738</v>
      </c>
      <c r="AQ53" s="166">
        <v>-4.4000000000000004</v>
      </c>
      <c r="AR53" s="176">
        <v>-26.9</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288</v>
      </c>
      <c r="AM54" s="126">
        <v>674808</v>
      </c>
      <c r="AN54" s="133">
        <v>23627</v>
      </c>
      <c r="AO54" s="143">
        <v>-0.7</v>
      </c>
      <c r="AP54" s="154">
        <v>24937</v>
      </c>
      <c r="AQ54" s="167">
        <v>-5.5</v>
      </c>
      <c r="AR54" s="177">
        <v>4.8</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242</v>
      </c>
      <c r="AL55" s="120"/>
      <c r="AM55" s="125">
        <v>1368256</v>
      </c>
      <c r="AN55" s="132">
        <v>47856</v>
      </c>
      <c r="AO55" s="142">
        <v>15.5</v>
      </c>
      <c r="AP55" s="153">
        <v>52191</v>
      </c>
      <c r="AQ55" s="166">
        <v>9.3000000000000007</v>
      </c>
      <c r="AR55" s="176">
        <v>6.2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288</v>
      </c>
      <c r="AM56" s="126">
        <v>531540</v>
      </c>
      <c r="AN56" s="133">
        <v>18591</v>
      </c>
      <c r="AO56" s="143">
        <v>-21.3</v>
      </c>
      <c r="AP56" s="154">
        <v>24843</v>
      </c>
      <c r="AQ56" s="167">
        <v>-0.4</v>
      </c>
      <c r="AR56" s="177">
        <v>-20.9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507</v>
      </c>
      <c r="AL57" s="120"/>
      <c r="AM57" s="125">
        <v>858565</v>
      </c>
      <c r="AN57" s="132">
        <v>30172</v>
      </c>
      <c r="AO57" s="142">
        <v>-37</v>
      </c>
      <c r="AP57" s="153">
        <v>47387</v>
      </c>
      <c r="AQ57" s="166">
        <v>-9.1999999999999993</v>
      </c>
      <c r="AR57" s="176">
        <v>-27.8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288</v>
      </c>
      <c r="AM58" s="126">
        <v>265039</v>
      </c>
      <c r="AN58" s="133">
        <v>9314</v>
      </c>
      <c r="AO58" s="143">
        <v>-49.9</v>
      </c>
      <c r="AP58" s="154">
        <v>24928</v>
      </c>
      <c r="AQ58" s="167">
        <v>0.3</v>
      </c>
      <c r="AR58" s="177">
        <v>-50.2</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522</v>
      </c>
      <c r="AL59" s="120"/>
      <c r="AM59" s="125">
        <v>764667</v>
      </c>
      <c r="AN59" s="132">
        <v>26879</v>
      </c>
      <c r="AO59" s="142">
        <v>-10.9</v>
      </c>
      <c r="AP59" s="153">
        <v>51264</v>
      </c>
      <c r="AQ59" s="166">
        <v>8.1999999999999993</v>
      </c>
      <c r="AR59" s="176">
        <v>-19.100000000000001</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288</v>
      </c>
      <c r="AM60" s="126">
        <v>414299</v>
      </c>
      <c r="AN60" s="133">
        <v>14563</v>
      </c>
      <c r="AO60" s="143">
        <v>56.4</v>
      </c>
      <c r="AP60" s="154">
        <v>26040</v>
      </c>
      <c r="AQ60" s="167">
        <v>4.5</v>
      </c>
      <c r="AR60" s="177">
        <v>51.9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523</v>
      </c>
      <c r="AL61" s="123"/>
      <c r="AM61" s="125">
        <v>1178965</v>
      </c>
      <c r="AN61" s="132">
        <v>41330</v>
      </c>
      <c r="AO61" s="142">
        <v>0.1</v>
      </c>
      <c r="AP61" s="153">
        <v>49700</v>
      </c>
      <c r="AQ61" s="168">
        <v>-0.5</v>
      </c>
      <c r="AR61" s="176">
        <v>0.6</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288</v>
      </c>
      <c r="AM62" s="126">
        <v>512906</v>
      </c>
      <c r="AN62" s="133">
        <v>17980</v>
      </c>
      <c r="AO62" s="143">
        <v>4</v>
      </c>
      <c r="AP62" s="154">
        <v>25429</v>
      </c>
      <c r="AQ62" s="167">
        <v>-2</v>
      </c>
      <c r="AR62" s="177">
        <v>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deTi5kGuCcURk5eHt4Qrs3wNOuJuTw0ip5Tv9YOdNo0o+doETp3hAEujWj373hiCs3M0rwqSU6q+qds7VQc2bw==" saltValue="DzBcLJWAy/I3W3rCfRnq/g=="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row r="120" spans="125:125" ht="13.5" hidden="1" customHeight="1" x14ac:dyDescent="0.15"/>
    <row r="121" spans="125:125" ht="13.5" hidden="1" customHeight="1" x14ac:dyDescent="0.15">
      <c r="DU121" s="95"/>
    </row>
  </sheetData>
  <sheetProtection algorithmName="SHA-512" hashValue="FUNXjcRqEp/tCLXq0APdSqQpLZkKOUqbsyxdWFZ3pqYNjecTPFQsoxosFswBuw1nXVZGt8BdMQzATiEQx/sAOw==" saltValue="aRSiEftrWd9J6TShVhkrSw==" spinCount="100000" sheet="1" objects="1" scenarios="1"/>
  <phoneticPr fontId="5"/>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97</v>
      </c>
    </row>
  </sheetData>
  <sheetProtection algorithmName="SHA-512" hashValue="c/D19SR11mPF+nGyjHtCxB9CW6ttXzAuT4ms2JKA15o6FsZbSKf09Efj9KNEp242IK5NhRCkqF0HmWPDvXDtoQ==" saltValue="aN2xPP0kXaoDqNEvN4iVL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525</v>
      </c>
      <c r="G46" s="194" t="s">
        <v>526</v>
      </c>
      <c r="H46" s="194" t="s">
        <v>446</v>
      </c>
      <c r="I46" s="194" t="s">
        <v>527</v>
      </c>
      <c r="J46" s="199" t="s">
        <v>528</v>
      </c>
    </row>
    <row r="47" spans="2:10" ht="57.75" customHeight="1" x14ac:dyDescent="0.15">
      <c r="B47" s="185"/>
      <c r="C47" s="1067" t="s">
        <v>3</v>
      </c>
      <c r="D47" s="1067"/>
      <c r="E47" s="1068"/>
      <c r="F47" s="191">
        <v>19.32</v>
      </c>
      <c r="G47" s="195">
        <v>17.3</v>
      </c>
      <c r="H47" s="195">
        <v>14.8</v>
      </c>
      <c r="I47" s="195">
        <v>13.23</v>
      </c>
      <c r="J47" s="200">
        <v>11.49</v>
      </c>
    </row>
    <row r="48" spans="2:10" ht="57.75" customHeight="1" x14ac:dyDescent="0.15">
      <c r="B48" s="186"/>
      <c r="C48" s="1069" t="s">
        <v>10</v>
      </c>
      <c r="D48" s="1069"/>
      <c r="E48" s="1070"/>
      <c r="F48" s="192">
        <v>2.85</v>
      </c>
      <c r="G48" s="196">
        <v>2.9</v>
      </c>
      <c r="H48" s="196">
        <v>2.81</v>
      </c>
      <c r="I48" s="196">
        <v>2.46</v>
      </c>
      <c r="J48" s="201">
        <v>2.4900000000000002</v>
      </c>
    </row>
    <row r="49" spans="2:10" ht="57.75" customHeight="1" x14ac:dyDescent="0.15">
      <c r="B49" s="187"/>
      <c r="C49" s="1071" t="s">
        <v>13</v>
      </c>
      <c r="D49" s="1071"/>
      <c r="E49" s="1072"/>
      <c r="F49" s="193" t="s">
        <v>221</v>
      </c>
      <c r="G49" s="197" t="s">
        <v>259</v>
      </c>
      <c r="H49" s="197" t="s">
        <v>529</v>
      </c>
      <c r="I49" s="197" t="s">
        <v>170</v>
      </c>
      <c r="J49" s="202" t="s">
        <v>530</v>
      </c>
    </row>
    <row r="50" spans="2:10" ht="13.5" customHeight="1" x14ac:dyDescent="0.15"/>
  </sheetData>
  <sheetProtection algorithmName="SHA-512" hashValue="507hTfCZXil9rJCFao7T5Tc6DIScV7VqYJq5wYh5MUbz4BY6E+oVsKt8O9lihijLq+4W/l6siX6hoHGfXPSKyg==" saltValue="zD66OBaXHTLlDaIW39yE5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34" sqref="J34:J40"/>
    </sheetView>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525</v>
      </c>
      <c r="G33" s="218" t="s">
        <v>526</v>
      </c>
      <c r="H33" s="218" t="s">
        <v>446</v>
      </c>
      <c r="I33" s="218" t="s">
        <v>527</v>
      </c>
      <c r="J33" s="222" t="s">
        <v>528</v>
      </c>
      <c r="K33" s="203"/>
      <c r="L33" s="203"/>
      <c r="M33" s="203"/>
      <c r="N33" s="203"/>
      <c r="O33" s="203"/>
      <c r="P33" s="203"/>
    </row>
    <row r="34" spans="1:16" ht="39" customHeight="1" x14ac:dyDescent="0.15">
      <c r="A34" s="203"/>
      <c r="B34" s="205"/>
      <c r="C34" s="1077" t="s">
        <v>463</v>
      </c>
      <c r="D34" s="1077"/>
      <c r="E34" s="1078"/>
      <c r="F34" s="214">
        <v>5.71</v>
      </c>
      <c r="G34" s="219">
        <v>6.63</v>
      </c>
      <c r="H34" s="219">
        <v>7.42</v>
      </c>
      <c r="I34" s="219">
        <v>8.18</v>
      </c>
      <c r="J34" s="223">
        <v>8.2799999999999994</v>
      </c>
      <c r="K34" s="203"/>
      <c r="L34" s="203"/>
      <c r="M34" s="203"/>
      <c r="N34" s="203"/>
      <c r="O34" s="203"/>
      <c r="P34" s="203"/>
    </row>
    <row r="35" spans="1:16" ht="39" customHeight="1" x14ac:dyDescent="0.15">
      <c r="A35" s="203"/>
      <c r="B35" s="206"/>
      <c r="C35" s="1073" t="s">
        <v>451</v>
      </c>
      <c r="D35" s="1073"/>
      <c r="E35" s="1074"/>
      <c r="F35" s="215">
        <v>2.84</v>
      </c>
      <c r="G35" s="220">
        <v>2.89</v>
      </c>
      <c r="H35" s="220">
        <v>2.8</v>
      </c>
      <c r="I35" s="220">
        <v>2.4500000000000002</v>
      </c>
      <c r="J35" s="224">
        <v>2.4900000000000002</v>
      </c>
      <c r="K35" s="203"/>
      <c r="L35" s="203"/>
      <c r="M35" s="203"/>
      <c r="N35" s="203"/>
      <c r="O35" s="203"/>
      <c r="P35" s="203"/>
    </row>
    <row r="36" spans="1:16" ht="39" customHeight="1" x14ac:dyDescent="0.15">
      <c r="A36" s="203"/>
      <c r="B36" s="206"/>
      <c r="C36" s="1073" t="s">
        <v>460</v>
      </c>
      <c r="D36" s="1073"/>
      <c r="E36" s="1074"/>
      <c r="F36" s="215">
        <v>0.55000000000000004</v>
      </c>
      <c r="G36" s="220">
        <v>1.18</v>
      </c>
      <c r="H36" s="220">
        <v>0.52</v>
      </c>
      <c r="I36" s="220">
        <v>0.34</v>
      </c>
      <c r="J36" s="224">
        <v>1.2</v>
      </c>
      <c r="K36" s="203"/>
      <c r="L36" s="203"/>
      <c r="M36" s="203"/>
      <c r="N36" s="203"/>
      <c r="O36" s="203"/>
      <c r="P36" s="203"/>
    </row>
    <row r="37" spans="1:16" ht="39" customHeight="1" x14ac:dyDescent="0.15">
      <c r="A37" s="203"/>
      <c r="B37" s="206"/>
      <c r="C37" s="1073" t="s">
        <v>359</v>
      </c>
      <c r="D37" s="1073"/>
      <c r="E37" s="1074"/>
      <c r="F37" s="215" t="s">
        <v>205</v>
      </c>
      <c r="G37" s="220" t="s">
        <v>205</v>
      </c>
      <c r="H37" s="220" t="s">
        <v>205</v>
      </c>
      <c r="I37" s="220" t="s">
        <v>205</v>
      </c>
      <c r="J37" s="224">
        <v>0.69</v>
      </c>
      <c r="K37" s="203"/>
      <c r="L37" s="203"/>
      <c r="M37" s="203"/>
      <c r="N37" s="203"/>
      <c r="O37" s="203"/>
      <c r="P37" s="203"/>
    </row>
    <row r="38" spans="1:16" ht="39" customHeight="1" x14ac:dyDescent="0.15">
      <c r="A38" s="203"/>
      <c r="B38" s="206"/>
      <c r="C38" s="1073" t="s">
        <v>251</v>
      </c>
      <c r="D38" s="1073"/>
      <c r="E38" s="1074"/>
      <c r="F38" s="215">
        <v>0.44</v>
      </c>
      <c r="G38" s="220">
        <v>1.1299999999999999</v>
      </c>
      <c r="H38" s="220">
        <v>1.49</v>
      </c>
      <c r="I38" s="220">
        <v>0.67</v>
      </c>
      <c r="J38" s="224">
        <v>0.47</v>
      </c>
      <c r="K38" s="203"/>
      <c r="L38" s="203"/>
      <c r="M38" s="203"/>
      <c r="N38" s="203"/>
      <c r="O38" s="203"/>
      <c r="P38" s="203"/>
    </row>
    <row r="39" spans="1:16" ht="39" customHeight="1" x14ac:dyDescent="0.15">
      <c r="A39" s="203"/>
      <c r="B39" s="206"/>
      <c r="C39" s="1073" t="s">
        <v>199</v>
      </c>
      <c r="D39" s="1073"/>
      <c r="E39" s="1074"/>
      <c r="F39" s="215">
        <v>0.01</v>
      </c>
      <c r="G39" s="220">
        <v>0</v>
      </c>
      <c r="H39" s="220">
        <v>0.01</v>
      </c>
      <c r="I39" s="220">
        <v>0.01</v>
      </c>
      <c r="J39" s="224">
        <v>0.01</v>
      </c>
      <c r="K39" s="203"/>
      <c r="L39" s="203"/>
      <c r="M39" s="203"/>
      <c r="N39" s="203"/>
      <c r="O39" s="203"/>
      <c r="P39" s="203"/>
    </row>
    <row r="40" spans="1:16" ht="39" customHeight="1" x14ac:dyDescent="0.15">
      <c r="A40" s="203"/>
      <c r="B40" s="206"/>
      <c r="C40" s="1073" t="s">
        <v>462</v>
      </c>
      <c r="D40" s="1073"/>
      <c r="E40" s="1074"/>
      <c r="F40" s="215">
        <v>0</v>
      </c>
      <c r="G40" s="220">
        <v>0</v>
      </c>
      <c r="H40" s="220">
        <v>0</v>
      </c>
      <c r="I40" s="220">
        <v>0</v>
      </c>
      <c r="J40" s="224">
        <v>0</v>
      </c>
      <c r="K40" s="203"/>
      <c r="L40" s="203"/>
      <c r="M40" s="203"/>
      <c r="N40" s="203"/>
      <c r="O40" s="203"/>
      <c r="P40" s="203"/>
    </row>
    <row r="41" spans="1:16" ht="39" customHeight="1" x14ac:dyDescent="0.15">
      <c r="A41" s="203"/>
      <c r="B41" s="206"/>
      <c r="C41" s="1073"/>
      <c r="D41" s="1073"/>
      <c r="E41" s="1074"/>
      <c r="F41" s="215"/>
      <c r="G41" s="220"/>
      <c r="H41" s="220"/>
      <c r="I41" s="220"/>
      <c r="J41" s="224"/>
      <c r="K41" s="203"/>
      <c r="L41" s="203"/>
      <c r="M41" s="203"/>
      <c r="N41" s="203"/>
      <c r="O41" s="203"/>
      <c r="P41" s="203"/>
    </row>
    <row r="42" spans="1:16" ht="39" customHeight="1" x14ac:dyDescent="0.15">
      <c r="A42" s="203"/>
      <c r="B42" s="207"/>
      <c r="C42" s="1073" t="s">
        <v>531</v>
      </c>
      <c r="D42" s="1073"/>
      <c r="E42" s="1074"/>
      <c r="F42" s="215" t="s">
        <v>205</v>
      </c>
      <c r="G42" s="220" t="s">
        <v>205</v>
      </c>
      <c r="H42" s="220" t="s">
        <v>205</v>
      </c>
      <c r="I42" s="220" t="s">
        <v>205</v>
      </c>
      <c r="J42" s="224" t="s">
        <v>205</v>
      </c>
      <c r="K42" s="203"/>
      <c r="L42" s="203"/>
      <c r="M42" s="203"/>
      <c r="N42" s="203"/>
      <c r="O42" s="203"/>
      <c r="P42" s="203"/>
    </row>
    <row r="43" spans="1:16" ht="39" customHeight="1" x14ac:dyDescent="0.15">
      <c r="A43" s="203"/>
      <c r="B43" s="208"/>
      <c r="C43" s="1075" t="s">
        <v>488</v>
      </c>
      <c r="D43" s="1075"/>
      <c r="E43" s="1076"/>
      <c r="F43" s="216">
        <v>0</v>
      </c>
      <c r="G43" s="221">
        <v>0</v>
      </c>
      <c r="H43" s="221">
        <v>0</v>
      </c>
      <c r="I43" s="221">
        <v>0</v>
      </c>
      <c r="J43" s="225" t="s">
        <v>205</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jaOHtqpC4FGeB/2VEPpv23NVx9qfmZCTwer2dLw0S6LTnTY9l+Mnrwjd8MGzzvGP2zI55MZJ9RSS/sLPdfxCew==" saltValue="DxtxToXLcMphy64JlgYyZ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22</v>
      </c>
      <c r="C44" s="232"/>
      <c r="D44" s="232"/>
      <c r="E44" s="240"/>
      <c r="F44" s="240"/>
      <c r="G44" s="240"/>
      <c r="H44" s="240"/>
      <c r="I44" s="240"/>
      <c r="J44" s="243" t="s">
        <v>14</v>
      </c>
      <c r="K44" s="245" t="s">
        <v>525</v>
      </c>
      <c r="L44" s="253" t="s">
        <v>526</v>
      </c>
      <c r="M44" s="253" t="s">
        <v>446</v>
      </c>
      <c r="N44" s="253" t="s">
        <v>527</v>
      </c>
      <c r="O44" s="261" t="s">
        <v>528</v>
      </c>
      <c r="P44" s="103"/>
      <c r="Q44" s="103"/>
      <c r="R44" s="103"/>
      <c r="S44" s="103"/>
      <c r="T44" s="103"/>
      <c r="U44" s="103"/>
    </row>
    <row r="45" spans="1:21" ht="30.75" customHeight="1" x14ac:dyDescent="0.15">
      <c r="A45" s="103"/>
      <c r="B45" s="1089" t="s">
        <v>25</v>
      </c>
      <c r="C45" s="1090"/>
      <c r="D45" s="235"/>
      <c r="E45" s="1103" t="s">
        <v>23</v>
      </c>
      <c r="F45" s="1103"/>
      <c r="G45" s="1103"/>
      <c r="H45" s="1103"/>
      <c r="I45" s="1103"/>
      <c r="J45" s="1104"/>
      <c r="K45" s="246">
        <v>919</v>
      </c>
      <c r="L45" s="254">
        <v>887</v>
      </c>
      <c r="M45" s="254">
        <v>896</v>
      </c>
      <c r="N45" s="254">
        <v>888</v>
      </c>
      <c r="O45" s="262">
        <v>874</v>
      </c>
      <c r="P45" s="103"/>
      <c r="Q45" s="103"/>
      <c r="R45" s="103"/>
      <c r="S45" s="103"/>
      <c r="T45" s="103"/>
      <c r="U45" s="103"/>
    </row>
    <row r="46" spans="1:21" ht="30.75" customHeight="1" x14ac:dyDescent="0.15">
      <c r="A46" s="103"/>
      <c r="B46" s="1091"/>
      <c r="C46" s="1092"/>
      <c r="D46" s="236"/>
      <c r="E46" s="1095" t="s">
        <v>27</v>
      </c>
      <c r="F46" s="1095"/>
      <c r="G46" s="1095"/>
      <c r="H46" s="1095"/>
      <c r="I46" s="1095"/>
      <c r="J46" s="1096"/>
      <c r="K46" s="247" t="s">
        <v>205</v>
      </c>
      <c r="L46" s="255" t="s">
        <v>205</v>
      </c>
      <c r="M46" s="255" t="s">
        <v>205</v>
      </c>
      <c r="N46" s="255" t="s">
        <v>205</v>
      </c>
      <c r="O46" s="263" t="s">
        <v>205</v>
      </c>
      <c r="P46" s="103"/>
      <c r="Q46" s="103"/>
      <c r="R46" s="103"/>
      <c r="S46" s="103"/>
      <c r="T46" s="103"/>
      <c r="U46" s="103"/>
    </row>
    <row r="47" spans="1:21" ht="30.75" customHeight="1" x14ac:dyDescent="0.15">
      <c r="A47" s="103"/>
      <c r="B47" s="1091"/>
      <c r="C47" s="1092"/>
      <c r="D47" s="236"/>
      <c r="E47" s="1095" t="s">
        <v>31</v>
      </c>
      <c r="F47" s="1095"/>
      <c r="G47" s="1095"/>
      <c r="H47" s="1095"/>
      <c r="I47" s="1095"/>
      <c r="J47" s="1096"/>
      <c r="K47" s="247" t="s">
        <v>205</v>
      </c>
      <c r="L47" s="255" t="s">
        <v>205</v>
      </c>
      <c r="M47" s="255" t="s">
        <v>205</v>
      </c>
      <c r="N47" s="255" t="s">
        <v>205</v>
      </c>
      <c r="O47" s="263" t="s">
        <v>205</v>
      </c>
      <c r="P47" s="103"/>
      <c r="Q47" s="103"/>
      <c r="R47" s="103"/>
      <c r="S47" s="103"/>
      <c r="T47" s="103"/>
      <c r="U47" s="103"/>
    </row>
    <row r="48" spans="1:21" ht="30.75" customHeight="1" x14ac:dyDescent="0.15">
      <c r="A48" s="103"/>
      <c r="B48" s="1091"/>
      <c r="C48" s="1092"/>
      <c r="D48" s="236"/>
      <c r="E48" s="1095" t="s">
        <v>37</v>
      </c>
      <c r="F48" s="1095"/>
      <c r="G48" s="1095"/>
      <c r="H48" s="1095"/>
      <c r="I48" s="1095"/>
      <c r="J48" s="1096"/>
      <c r="K48" s="247">
        <v>298</v>
      </c>
      <c r="L48" s="255">
        <v>271</v>
      </c>
      <c r="M48" s="255">
        <v>277</v>
      </c>
      <c r="N48" s="255">
        <v>241</v>
      </c>
      <c r="O48" s="263">
        <v>208</v>
      </c>
      <c r="P48" s="103"/>
      <c r="Q48" s="103"/>
      <c r="R48" s="103"/>
      <c r="S48" s="103"/>
      <c r="T48" s="103"/>
      <c r="U48" s="103"/>
    </row>
    <row r="49" spans="1:21" ht="30.75" customHeight="1" x14ac:dyDescent="0.15">
      <c r="A49" s="103"/>
      <c r="B49" s="1091"/>
      <c r="C49" s="1092"/>
      <c r="D49" s="236"/>
      <c r="E49" s="1095" t="s">
        <v>0</v>
      </c>
      <c r="F49" s="1095"/>
      <c r="G49" s="1095"/>
      <c r="H49" s="1095"/>
      <c r="I49" s="1095"/>
      <c r="J49" s="1096"/>
      <c r="K49" s="247">
        <v>16</v>
      </c>
      <c r="L49" s="255">
        <v>84</v>
      </c>
      <c r="M49" s="255">
        <v>102</v>
      </c>
      <c r="N49" s="255">
        <v>95</v>
      </c>
      <c r="O49" s="263">
        <v>95</v>
      </c>
      <c r="P49" s="103"/>
      <c r="Q49" s="103"/>
      <c r="R49" s="103"/>
      <c r="S49" s="103"/>
      <c r="T49" s="103"/>
      <c r="U49" s="103"/>
    </row>
    <row r="50" spans="1:21" ht="30.75" customHeight="1" x14ac:dyDescent="0.15">
      <c r="A50" s="103"/>
      <c r="B50" s="1091"/>
      <c r="C50" s="1092"/>
      <c r="D50" s="236"/>
      <c r="E50" s="1095" t="s">
        <v>42</v>
      </c>
      <c r="F50" s="1095"/>
      <c r="G50" s="1095"/>
      <c r="H50" s="1095"/>
      <c r="I50" s="1095"/>
      <c r="J50" s="1096"/>
      <c r="K50" s="247" t="s">
        <v>205</v>
      </c>
      <c r="L50" s="255" t="s">
        <v>205</v>
      </c>
      <c r="M50" s="255" t="s">
        <v>205</v>
      </c>
      <c r="N50" s="255" t="s">
        <v>205</v>
      </c>
      <c r="O50" s="263" t="s">
        <v>205</v>
      </c>
      <c r="P50" s="103"/>
      <c r="Q50" s="103"/>
      <c r="R50" s="103"/>
      <c r="S50" s="103"/>
      <c r="T50" s="103"/>
      <c r="U50" s="103"/>
    </row>
    <row r="51" spans="1:21" ht="30.75" customHeight="1" x14ac:dyDescent="0.15">
      <c r="A51" s="103"/>
      <c r="B51" s="1093"/>
      <c r="C51" s="1094"/>
      <c r="D51" s="237"/>
      <c r="E51" s="1095" t="s">
        <v>44</v>
      </c>
      <c r="F51" s="1095"/>
      <c r="G51" s="1095"/>
      <c r="H51" s="1095"/>
      <c r="I51" s="1095"/>
      <c r="J51" s="1096"/>
      <c r="K51" s="247" t="s">
        <v>205</v>
      </c>
      <c r="L51" s="255" t="s">
        <v>205</v>
      </c>
      <c r="M51" s="255" t="s">
        <v>205</v>
      </c>
      <c r="N51" s="255" t="s">
        <v>205</v>
      </c>
      <c r="O51" s="263" t="s">
        <v>205</v>
      </c>
      <c r="P51" s="103"/>
      <c r="Q51" s="103"/>
      <c r="R51" s="103"/>
      <c r="S51" s="103"/>
      <c r="T51" s="103"/>
      <c r="U51" s="103"/>
    </row>
    <row r="52" spans="1:21" ht="30.75" customHeight="1" x14ac:dyDescent="0.15">
      <c r="A52" s="103"/>
      <c r="B52" s="1097" t="s">
        <v>51</v>
      </c>
      <c r="C52" s="1098"/>
      <c r="D52" s="237"/>
      <c r="E52" s="1095" t="s">
        <v>53</v>
      </c>
      <c r="F52" s="1095"/>
      <c r="G52" s="1095"/>
      <c r="H52" s="1095"/>
      <c r="I52" s="1095"/>
      <c r="J52" s="1096"/>
      <c r="K52" s="247">
        <v>829</v>
      </c>
      <c r="L52" s="255">
        <v>758</v>
      </c>
      <c r="M52" s="255">
        <v>768</v>
      </c>
      <c r="N52" s="255">
        <v>755</v>
      </c>
      <c r="O52" s="263">
        <v>753</v>
      </c>
      <c r="P52" s="103"/>
      <c r="Q52" s="103"/>
      <c r="R52" s="103"/>
      <c r="S52" s="103"/>
      <c r="T52" s="103"/>
      <c r="U52" s="103"/>
    </row>
    <row r="53" spans="1:21" ht="30.75" customHeight="1" x14ac:dyDescent="0.15">
      <c r="A53" s="103"/>
      <c r="B53" s="1099" t="s">
        <v>18</v>
      </c>
      <c r="C53" s="1100"/>
      <c r="D53" s="238"/>
      <c r="E53" s="1101" t="s">
        <v>56</v>
      </c>
      <c r="F53" s="1101"/>
      <c r="G53" s="1101"/>
      <c r="H53" s="1101"/>
      <c r="I53" s="1101"/>
      <c r="J53" s="1102"/>
      <c r="K53" s="248">
        <v>404</v>
      </c>
      <c r="L53" s="256">
        <v>484</v>
      </c>
      <c r="M53" s="256">
        <v>507</v>
      </c>
      <c r="N53" s="256">
        <v>469</v>
      </c>
      <c r="O53" s="264">
        <v>424</v>
      </c>
      <c r="P53" s="103"/>
      <c r="Q53" s="103"/>
      <c r="R53" s="103"/>
      <c r="S53" s="103"/>
      <c r="T53" s="103"/>
      <c r="U53" s="103"/>
    </row>
    <row r="54" spans="1:21" ht="24" customHeight="1" x14ac:dyDescent="0.15">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533</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534</v>
      </c>
      <c r="L56" s="257" t="s">
        <v>535</v>
      </c>
      <c r="M56" s="257" t="s">
        <v>536</v>
      </c>
      <c r="N56" s="257" t="s">
        <v>537</v>
      </c>
      <c r="O56" s="266" t="s">
        <v>140</v>
      </c>
      <c r="P56" s="103"/>
      <c r="Q56" s="103"/>
      <c r="R56" s="103"/>
      <c r="S56" s="103"/>
      <c r="T56" s="103"/>
      <c r="U56" s="103"/>
    </row>
    <row r="57" spans="1:21" ht="31.5" customHeight="1" x14ac:dyDescent="0.15">
      <c r="B57" s="1085" t="s">
        <v>52</v>
      </c>
      <c r="C57" s="1086"/>
      <c r="D57" s="1079" t="s">
        <v>57</v>
      </c>
      <c r="E57" s="1080"/>
      <c r="F57" s="1080"/>
      <c r="G57" s="1080"/>
      <c r="H57" s="1080"/>
      <c r="I57" s="1080"/>
      <c r="J57" s="1081"/>
      <c r="K57" s="251"/>
      <c r="L57" s="258"/>
      <c r="M57" s="258"/>
      <c r="N57" s="258"/>
      <c r="O57" s="267"/>
    </row>
    <row r="58" spans="1:21" ht="31.5" customHeight="1" x14ac:dyDescent="0.15">
      <c r="B58" s="1087"/>
      <c r="C58" s="1088"/>
      <c r="D58" s="1082" t="s">
        <v>59</v>
      </c>
      <c r="E58" s="1083"/>
      <c r="F58" s="1083"/>
      <c r="G58" s="1083"/>
      <c r="H58" s="1083"/>
      <c r="I58" s="1083"/>
      <c r="J58" s="1084"/>
      <c r="K58" s="252"/>
      <c r="L58" s="259"/>
      <c r="M58" s="259"/>
      <c r="N58" s="259"/>
      <c r="O58" s="268"/>
    </row>
    <row r="59" spans="1:21" ht="24" customHeight="1" x14ac:dyDescent="0.15">
      <c r="B59" s="230"/>
      <c r="C59" s="230"/>
      <c r="D59" s="239" t="s">
        <v>48</v>
      </c>
      <c r="E59" s="242"/>
      <c r="F59" s="242"/>
      <c r="G59" s="242"/>
      <c r="H59" s="242"/>
      <c r="I59" s="242"/>
      <c r="J59" s="242"/>
      <c r="K59" s="242"/>
      <c r="L59" s="242"/>
      <c r="M59" s="242"/>
      <c r="N59" s="242"/>
      <c r="O59" s="242"/>
    </row>
    <row r="60" spans="1:21" ht="24" customHeight="1" x14ac:dyDescent="0.15">
      <c r="B60" s="231"/>
      <c r="C60" s="231"/>
      <c r="D60" s="239" t="s">
        <v>43</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Hj2tCVNJpeBCL6L3cbiyNF/dxyAmOrJlmsVa8sS9FwU9X/ST9uOYYOGZs17QA4+iwAedospaePn6RGehrz7mJg==" saltValue="00I+o5ayZbWFae4qEsS1c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22</v>
      </c>
      <c r="C40" s="232"/>
      <c r="D40" s="232"/>
      <c r="E40" s="240"/>
      <c r="F40" s="240"/>
      <c r="G40" s="240"/>
      <c r="H40" s="243" t="s">
        <v>14</v>
      </c>
      <c r="I40" s="245" t="s">
        <v>525</v>
      </c>
      <c r="J40" s="253" t="s">
        <v>526</v>
      </c>
      <c r="K40" s="253" t="s">
        <v>446</v>
      </c>
      <c r="L40" s="253" t="s">
        <v>527</v>
      </c>
      <c r="M40" s="274" t="s">
        <v>528</v>
      </c>
    </row>
    <row r="41" spans="2:13" ht="27.75" customHeight="1" x14ac:dyDescent="0.15">
      <c r="B41" s="1089" t="s">
        <v>39</v>
      </c>
      <c r="C41" s="1090"/>
      <c r="D41" s="235"/>
      <c r="E41" s="1114" t="s">
        <v>61</v>
      </c>
      <c r="F41" s="1114"/>
      <c r="G41" s="1114"/>
      <c r="H41" s="1115"/>
      <c r="I41" s="246">
        <v>10149</v>
      </c>
      <c r="J41" s="254">
        <v>10250</v>
      </c>
      <c r="K41" s="254">
        <v>10430</v>
      </c>
      <c r="L41" s="254">
        <v>10304</v>
      </c>
      <c r="M41" s="262">
        <v>10221</v>
      </c>
    </row>
    <row r="42" spans="2:13" ht="27.75" customHeight="1" x14ac:dyDescent="0.15">
      <c r="B42" s="1091"/>
      <c r="C42" s="1092"/>
      <c r="D42" s="236"/>
      <c r="E42" s="1105" t="s">
        <v>63</v>
      </c>
      <c r="F42" s="1105"/>
      <c r="G42" s="1105"/>
      <c r="H42" s="1106"/>
      <c r="I42" s="247">
        <v>125</v>
      </c>
      <c r="J42" s="255">
        <v>105</v>
      </c>
      <c r="K42" s="255">
        <v>85</v>
      </c>
      <c r="L42" s="255">
        <v>65</v>
      </c>
      <c r="M42" s="263">
        <v>45</v>
      </c>
    </row>
    <row r="43" spans="2:13" ht="27.75" customHeight="1" x14ac:dyDescent="0.15">
      <c r="B43" s="1091"/>
      <c r="C43" s="1092"/>
      <c r="D43" s="236"/>
      <c r="E43" s="1105" t="s">
        <v>68</v>
      </c>
      <c r="F43" s="1105"/>
      <c r="G43" s="1105"/>
      <c r="H43" s="1106"/>
      <c r="I43" s="247">
        <v>2856</v>
      </c>
      <c r="J43" s="255">
        <v>2793</v>
      </c>
      <c r="K43" s="255">
        <v>2643</v>
      </c>
      <c r="L43" s="255">
        <v>2426</v>
      </c>
      <c r="M43" s="263">
        <v>1869</v>
      </c>
    </row>
    <row r="44" spans="2:13" ht="27.75" customHeight="1" x14ac:dyDescent="0.15">
      <c r="B44" s="1091"/>
      <c r="C44" s="1092"/>
      <c r="D44" s="236"/>
      <c r="E44" s="1105" t="s">
        <v>70</v>
      </c>
      <c r="F44" s="1105"/>
      <c r="G44" s="1105"/>
      <c r="H44" s="1106"/>
      <c r="I44" s="247">
        <v>977</v>
      </c>
      <c r="J44" s="255">
        <v>944</v>
      </c>
      <c r="K44" s="255">
        <v>946</v>
      </c>
      <c r="L44" s="255">
        <v>867</v>
      </c>
      <c r="M44" s="263">
        <v>879</v>
      </c>
    </row>
    <row r="45" spans="2:13" ht="27.75" customHeight="1" x14ac:dyDescent="0.15">
      <c r="B45" s="1091"/>
      <c r="C45" s="1092"/>
      <c r="D45" s="236"/>
      <c r="E45" s="1105" t="s">
        <v>72</v>
      </c>
      <c r="F45" s="1105"/>
      <c r="G45" s="1105"/>
      <c r="H45" s="1106"/>
      <c r="I45" s="247">
        <v>653</v>
      </c>
      <c r="J45" s="255">
        <v>412</v>
      </c>
      <c r="K45" s="255">
        <v>748</v>
      </c>
      <c r="L45" s="255">
        <v>538</v>
      </c>
      <c r="M45" s="263">
        <v>942</v>
      </c>
    </row>
    <row r="46" spans="2:13" ht="27.75" customHeight="1" x14ac:dyDescent="0.15">
      <c r="B46" s="1091"/>
      <c r="C46" s="1092"/>
      <c r="D46" s="237"/>
      <c r="E46" s="1105" t="s">
        <v>71</v>
      </c>
      <c r="F46" s="1105"/>
      <c r="G46" s="1105"/>
      <c r="H46" s="1106"/>
      <c r="I46" s="247" t="s">
        <v>205</v>
      </c>
      <c r="J46" s="255" t="s">
        <v>205</v>
      </c>
      <c r="K46" s="255" t="s">
        <v>205</v>
      </c>
      <c r="L46" s="255" t="s">
        <v>205</v>
      </c>
      <c r="M46" s="263" t="s">
        <v>205</v>
      </c>
    </row>
    <row r="47" spans="2:13" ht="27.75" customHeight="1" x14ac:dyDescent="0.15">
      <c r="B47" s="1091"/>
      <c r="C47" s="1092"/>
      <c r="D47" s="270"/>
      <c r="E47" s="1111" t="s">
        <v>75</v>
      </c>
      <c r="F47" s="1112"/>
      <c r="G47" s="1112"/>
      <c r="H47" s="1113"/>
      <c r="I47" s="247" t="s">
        <v>205</v>
      </c>
      <c r="J47" s="255" t="s">
        <v>205</v>
      </c>
      <c r="K47" s="255" t="s">
        <v>205</v>
      </c>
      <c r="L47" s="255" t="s">
        <v>205</v>
      </c>
      <c r="M47" s="263" t="s">
        <v>205</v>
      </c>
    </row>
    <row r="48" spans="2:13" ht="27.75" customHeight="1" x14ac:dyDescent="0.15">
      <c r="B48" s="1091"/>
      <c r="C48" s="1092"/>
      <c r="D48" s="236"/>
      <c r="E48" s="1105" t="s">
        <v>81</v>
      </c>
      <c r="F48" s="1105"/>
      <c r="G48" s="1105"/>
      <c r="H48" s="1106"/>
      <c r="I48" s="247" t="s">
        <v>205</v>
      </c>
      <c r="J48" s="255" t="s">
        <v>205</v>
      </c>
      <c r="K48" s="255" t="s">
        <v>205</v>
      </c>
      <c r="L48" s="255" t="s">
        <v>205</v>
      </c>
      <c r="M48" s="263" t="s">
        <v>205</v>
      </c>
    </row>
    <row r="49" spans="2:13" ht="27.75" customHeight="1" x14ac:dyDescent="0.15">
      <c r="B49" s="1093"/>
      <c r="C49" s="1094"/>
      <c r="D49" s="236"/>
      <c r="E49" s="1105" t="s">
        <v>85</v>
      </c>
      <c r="F49" s="1105"/>
      <c r="G49" s="1105"/>
      <c r="H49" s="1106"/>
      <c r="I49" s="247" t="s">
        <v>205</v>
      </c>
      <c r="J49" s="255" t="s">
        <v>205</v>
      </c>
      <c r="K49" s="255" t="s">
        <v>205</v>
      </c>
      <c r="L49" s="255" t="s">
        <v>205</v>
      </c>
      <c r="M49" s="263" t="s">
        <v>205</v>
      </c>
    </row>
    <row r="50" spans="2:13" ht="27.75" customHeight="1" x14ac:dyDescent="0.15">
      <c r="B50" s="1109" t="s">
        <v>87</v>
      </c>
      <c r="C50" s="1110"/>
      <c r="D50" s="271"/>
      <c r="E50" s="1105" t="s">
        <v>88</v>
      </c>
      <c r="F50" s="1105"/>
      <c r="G50" s="1105"/>
      <c r="H50" s="1106"/>
      <c r="I50" s="247">
        <v>2550</v>
      </c>
      <c r="J50" s="255">
        <v>2394</v>
      </c>
      <c r="K50" s="255">
        <v>2345</v>
      </c>
      <c r="L50" s="255">
        <v>2273</v>
      </c>
      <c r="M50" s="263">
        <v>2123</v>
      </c>
    </row>
    <row r="51" spans="2:13" ht="27.75" customHeight="1" x14ac:dyDescent="0.15">
      <c r="B51" s="1091"/>
      <c r="C51" s="1092"/>
      <c r="D51" s="236"/>
      <c r="E51" s="1105" t="s">
        <v>90</v>
      </c>
      <c r="F51" s="1105"/>
      <c r="G51" s="1105"/>
      <c r="H51" s="1106"/>
      <c r="I51" s="247">
        <v>161</v>
      </c>
      <c r="J51" s="255">
        <v>151</v>
      </c>
      <c r="K51" s="255">
        <v>134</v>
      </c>
      <c r="L51" s="255">
        <v>125</v>
      </c>
      <c r="M51" s="263">
        <v>115</v>
      </c>
    </row>
    <row r="52" spans="2:13" ht="27.75" customHeight="1" x14ac:dyDescent="0.15">
      <c r="B52" s="1093"/>
      <c r="C52" s="1094"/>
      <c r="D52" s="236"/>
      <c r="E52" s="1105" t="s">
        <v>50</v>
      </c>
      <c r="F52" s="1105"/>
      <c r="G52" s="1105"/>
      <c r="H52" s="1106"/>
      <c r="I52" s="247">
        <v>8792</v>
      </c>
      <c r="J52" s="255">
        <v>8814</v>
      </c>
      <c r="K52" s="255">
        <v>8659</v>
      </c>
      <c r="L52" s="255">
        <v>8459</v>
      </c>
      <c r="M52" s="263">
        <v>8260</v>
      </c>
    </row>
    <row r="53" spans="2:13" ht="27.75" customHeight="1" x14ac:dyDescent="0.15">
      <c r="B53" s="1099" t="s">
        <v>18</v>
      </c>
      <c r="C53" s="1100"/>
      <c r="D53" s="238"/>
      <c r="E53" s="1107" t="s">
        <v>94</v>
      </c>
      <c r="F53" s="1107"/>
      <c r="G53" s="1107"/>
      <c r="H53" s="1108"/>
      <c r="I53" s="248">
        <v>3258</v>
      </c>
      <c r="J53" s="256">
        <v>3145</v>
      </c>
      <c r="K53" s="256">
        <v>3714</v>
      </c>
      <c r="L53" s="256">
        <v>3343</v>
      </c>
      <c r="M53" s="264">
        <v>3459</v>
      </c>
    </row>
    <row r="54" spans="2:13" ht="27.75" customHeight="1" x14ac:dyDescent="0.15">
      <c r="B54" s="269" t="s">
        <v>34</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FwddzHlWkL+iZbPMuFFBn8HhmISwVA1upITPZKTVovMO13f2Oz2vqe20CG71VrPuMbNkh25uWKBBSRc4bN1rw==" saltValue="d6VfwiPQybS9yKpsvSLaR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92</v>
      </c>
    </row>
    <row r="54" spans="2:8" ht="29.25" customHeight="1" x14ac:dyDescent="0.2">
      <c r="B54" s="275" t="s">
        <v>5</v>
      </c>
      <c r="C54" s="281"/>
      <c r="D54" s="281"/>
      <c r="E54" s="282" t="s">
        <v>14</v>
      </c>
      <c r="F54" s="283" t="s">
        <v>446</v>
      </c>
      <c r="G54" s="283" t="s">
        <v>527</v>
      </c>
      <c r="H54" s="291" t="s">
        <v>528</v>
      </c>
    </row>
    <row r="55" spans="2:8" ht="52.5" customHeight="1" x14ac:dyDescent="0.15">
      <c r="B55" s="276"/>
      <c r="C55" s="1124" t="s">
        <v>98</v>
      </c>
      <c r="D55" s="1124"/>
      <c r="E55" s="1125"/>
      <c r="F55" s="284">
        <v>888</v>
      </c>
      <c r="G55" s="284">
        <v>803</v>
      </c>
      <c r="H55" s="292">
        <v>703</v>
      </c>
    </row>
    <row r="56" spans="2:8" ht="52.5" customHeight="1" x14ac:dyDescent="0.15">
      <c r="B56" s="277"/>
      <c r="C56" s="1126" t="s">
        <v>101</v>
      </c>
      <c r="D56" s="1126"/>
      <c r="E56" s="1127"/>
      <c r="F56" s="285">
        <v>558</v>
      </c>
      <c r="G56" s="285">
        <v>536</v>
      </c>
      <c r="H56" s="293">
        <v>466</v>
      </c>
    </row>
    <row r="57" spans="2:8" ht="53.25" customHeight="1" x14ac:dyDescent="0.15">
      <c r="B57" s="277"/>
      <c r="C57" s="1128" t="s">
        <v>64</v>
      </c>
      <c r="D57" s="1128"/>
      <c r="E57" s="1129"/>
      <c r="F57" s="286">
        <v>497</v>
      </c>
      <c r="G57" s="286">
        <v>500</v>
      </c>
      <c r="H57" s="294">
        <v>577</v>
      </c>
    </row>
    <row r="58" spans="2:8" ht="45.75" customHeight="1" x14ac:dyDescent="0.15">
      <c r="B58" s="278"/>
      <c r="C58" s="1116" t="s">
        <v>32</v>
      </c>
      <c r="D58" s="1117"/>
      <c r="E58" s="1118"/>
      <c r="F58" s="287">
        <v>318</v>
      </c>
      <c r="G58" s="287">
        <v>318</v>
      </c>
      <c r="H58" s="295">
        <v>305</v>
      </c>
    </row>
    <row r="59" spans="2:8" ht="45.75" customHeight="1" x14ac:dyDescent="0.15">
      <c r="B59" s="278"/>
      <c r="C59" s="1116" t="s">
        <v>538</v>
      </c>
      <c r="D59" s="1117"/>
      <c r="E59" s="1118"/>
      <c r="F59" s="287">
        <v>71</v>
      </c>
      <c r="G59" s="287">
        <v>85</v>
      </c>
      <c r="H59" s="295">
        <v>184</v>
      </c>
    </row>
    <row r="60" spans="2:8" ht="45.75" customHeight="1" x14ac:dyDescent="0.15">
      <c r="B60" s="278"/>
      <c r="C60" s="1116" t="s">
        <v>263</v>
      </c>
      <c r="D60" s="1117"/>
      <c r="E60" s="1118"/>
      <c r="F60" s="287">
        <v>108</v>
      </c>
      <c r="G60" s="287">
        <v>96</v>
      </c>
      <c r="H60" s="295">
        <v>86</v>
      </c>
    </row>
    <row r="61" spans="2:8" ht="45.75" customHeight="1" x14ac:dyDescent="0.15">
      <c r="B61" s="278"/>
      <c r="C61" s="1116" t="s">
        <v>539</v>
      </c>
      <c r="D61" s="1117"/>
      <c r="E61" s="1118"/>
      <c r="F61" s="287">
        <v>0</v>
      </c>
      <c r="G61" s="287">
        <v>0</v>
      </c>
      <c r="H61" s="295">
        <v>1</v>
      </c>
    </row>
    <row r="62" spans="2:8" ht="45.75" customHeight="1" x14ac:dyDescent="0.15">
      <c r="B62" s="279"/>
      <c r="C62" s="1119" t="s">
        <v>46</v>
      </c>
      <c r="D62" s="1120"/>
      <c r="E62" s="1121"/>
      <c r="F62" s="288">
        <v>0</v>
      </c>
      <c r="G62" s="288">
        <v>1</v>
      </c>
      <c r="H62" s="296">
        <v>1</v>
      </c>
    </row>
    <row r="63" spans="2:8" ht="52.5" customHeight="1" x14ac:dyDescent="0.15">
      <c r="B63" s="280"/>
      <c r="C63" s="1122" t="s">
        <v>104</v>
      </c>
      <c r="D63" s="1122"/>
      <c r="E63" s="1123"/>
      <c r="F63" s="289">
        <v>1944</v>
      </c>
      <c r="G63" s="289">
        <v>1838</v>
      </c>
      <c r="H63" s="297">
        <v>1746</v>
      </c>
    </row>
    <row r="64" spans="2:8" ht="15" customHeight="1" x14ac:dyDescent="0.15"/>
  </sheetData>
  <sheetProtection algorithmName="SHA-512" hashValue="3QpSOaynJ0DKKPQZIesOH4jfaovJkK4GCp96N6uwclgtkrAptf+D3gLp1BPCE3WEv4i6vcOFL/Zwi3nb25QTVw==" saltValue="GMrI+WXJs/Fc5sDf/r2VX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922B-B611-4270-ADA5-669C49858796}">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23" customWidth="1"/>
    <col min="2" max="107" width="2.5" style="323" customWidth="1"/>
    <col min="108" max="108" width="6.125" style="333" customWidth="1"/>
    <col min="109" max="109" width="5.875" style="332"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x14ac:dyDescent="0.15">
      <c r="A1" s="321"/>
      <c r="B1" s="322"/>
      <c r="DD1" s="323"/>
      <c r="DE1" s="323"/>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553</v>
      </c>
    </row>
    <row r="11" spans="1:143" s="32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553</v>
      </c>
    </row>
    <row r="13" spans="1:143" s="32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x14ac:dyDescent="0.15">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x14ac:dyDescent="0.15">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x14ac:dyDescent="0.15">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x14ac:dyDescent="0.15">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x14ac:dyDescent="0.15">
      <c r="DD19" s="323"/>
      <c r="DE19" s="323"/>
    </row>
    <row r="20" spans="1:351" x14ac:dyDescent="0.15">
      <c r="DD20" s="323"/>
      <c r="DE20" s="323"/>
    </row>
    <row r="21" spans="1:351" ht="17.25" x14ac:dyDescent="0.1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7.25" x14ac:dyDescent="0.15">
      <c r="B22" s="332"/>
      <c r="MM22" s="331"/>
    </row>
    <row r="23" spans="1:351" x14ac:dyDescent="0.15">
      <c r="B23" s="332"/>
    </row>
    <row r="24" spans="1:351" x14ac:dyDescent="0.15">
      <c r="B24" s="332"/>
    </row>
    <row r="25" spans="1:351" x14ac:dyDescent="0.15">
      <c r="B25" s="332"/>
    </row>
    <row r="26" spans="1:351" x14ac:dyDescent="0.15">
      <c r="B26" s="332"/>
    </row>
    <row r="27" spans="1:351" x14ac:dyDescent="0.15">
      <c r="B27" s="332"/>
    </row>
    <row r="28" spans="1:351" x14ac:dyDescent="0.15">
      <c r="B28" s="332"/>
    </row>
    <row r="29" spans="1:351" x14ac:dyDescent="0.15">
      <c r="B29" s="332"/>
    </row>
    <row r="30" spans="1:351" x14ac:dyDescent="0.15">
      <c r="B30" s="332"/>
    </row>
    <row r="31" spans="1:351" x14ac:dyDescent="0.15">
      <c r="B31" s="332"/>
    </row>
    <row r="32" spans="1:351" x14ac:dyDescent="0.15">
      <c r="B32" s="332"/>
    </row>
    <row r="33" spans="2:109" x14ac:dyDescent="0.15">
      <c r="B33" s="332"/>
    </row>
    <row r="34" spans="2:109" x14ac:dyDescent="0.15">
      <c r="B34" s="332"/>
    </row>
    <row r="35" spans="2:109" x14ac:dyDescent="0.15">
      <c r="B35" s="332"/>
    </row>
    <row r="36" spans="2:109" x14ac:dyDescent="0.15">
      <c r="B36" s="332"/>
    </row>
    <row r="37" spans="2:109" x14ac:dyDescent="0.15">
      <c r="B37" s="332"/>
    </row>
    <row r="38" spans="2:109" x14ac:dyDescent="0.15">
      <c r="B38" s="332"/>
    </row>
    <row r="39" spans="2:109" x14ac:dyDescent="0.15">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x14ac:dyDescent="0.15">
      <c r="B40" s="337"/>
      <c r="DD40" s="337"/>
      <c r="DE40" s="323"/>
    </row>
    <row r="41" spans="2:109" ht="17.25" x14ac:dyDescent="0.15">
      <c r="B41" s="338" t="s">
        <v>554</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x14ac:dyDescent="0.15">
      <c r="B42" s="332"/>
      <c r="G42" s="339"/>
      <c r="I42" s="340"/>
      <c r="J42" s="340"/>
      <c r="K42" s="340"/>
      <c r="AM42" s="339"/>
      <c r="AN42" s="339" t="s">
        <v>555</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x14ac:dyDescent="0.15">
      <c r="B43" s="332"/>
      <c r="AN43" s="1142" t="s">
        <v>556</v>
      </c>
      <c r="AO43" s="1143"/>
      <c r="AP43" s="1143"/>
      <c r="AQ43" s="1143"/>
      <c r="AR43" s="1143"/>
      <c r="AS43" s="1143"/>
      <c r="AT43" s="1143"/>
      <c r="AU43" s="1143"/>
      <c r="AV43" s="1143"/>
      <c r="AW43" s="1143"/>
      <c r="AX43" s="1143"/>
      <c r="AY43" s="1143"/>
      <c r="AZ43" s="1143"/>
      <c r="BA43" s="1143"/>
      <c r="BB43" s="1143"/>
      <c r="BC43" s="1143"/>
      <c r="BD43" s="1143"/>
      <c r="BE43" s="1143"/>
      <c r="BF43" s="1143"/>
      <c r="BG43" s="1143"/>
      <c r="BH43" s="1143"/>
      <c r="BI43" s="1143"/>
      <c r="BJ43" s="1143"/>
      <c r="BK43" s="1143"/>
      <c r="BL43" s="1143"/>
      <c r="BM43" s="1143"/>
      <c r="BN43" s="1143"/>
      <c r="BO43" s="1143"/>
      <c r="BP43" s="1143"/>
      <c r="BQ43" s="1143"/>
      <c r="BR43" s="1143"/>
      <c r="BS43" s="1143"/>
      <c r="BT43" s="1143"/>
      <c r="BU43" s="1143"/>
      <c r="BV43" s="1143"/>
      <c r="BW43" s="1143"/>
      <c r="BX43" s="1143"/>
      <c r="BY43" s="1143"/>
      <c r="BZ43" s="1143"/>
      <c r="CA43" s="1143"/>
      <c r="CB43" s="1143"/>
      <c r="CC43" s="1143"/>
      <c r="CD43" s="1143"/>
      <c r="CE43" s="1143"/>
      <c r="CF43" s="1143"/>
      <c r="CG43" s="1143"/>
      <c r="CH43" s="1143"/>
      <c r="CI43" s="1143"/>
      <c r="CJ43" s="1143"/>
      <c r="CK43" s="1143"/>
      <c r="CL43" s="1143"/>
      <c r="CM43" s="1143"/>
      <c r="CN43" s="1143"/>
      <c r="CO43" s="1143"/>
      <c r="CP43" s="1143"/>
      <c r="CQ43" s="1143"/>
      <c r="CR43" s="1143"/>
      <c r="CS43" s="1143"/>
      <c r="CT43" s="1143"/>
      <c r="CU43" s="1143"/>
      <c r="CV43" s="1143"/>
      <c r="CW43" s="1143"/>
      <c r="CX43" s="1143"/>
      <c r="CY43" s="1143"/>
      <c r="CZ43" s="1143"/>
      <c r="DA43" s="1143"/>
      <c r="DB43" s="1143"/>
      <c r="DC43" s="1144"/>
    </row>
    <row r="44" spans="2:109" x14ac:dyDescent="0.15">
      <c r="B44" s="332"/>
      <c r="AN44" s="1145"/>
      <c r="AO44" s="1146"/>
      <c r="AP44" s="1146"/>
      <c r="AQ44" s="1146"/>
      <c r="AR44" s="1146"/>
      <c r="AS44" s="1146"/>
      <c r="AT44" s="1146"/>
      <c r="AU44" s="1146"/>
      <c r="AV44" s="1146"/>
      <c r="AW44" s="1146"/>
      <c r="AX44" s="1146"/>
      <c r="AY44" s="1146"/>
      <c r="AZ44" s="1146"/>
      <c r="BA44" s="1146"/>
      <c r="BB44" s="1146"/>
      <c r="BC44" s="1146"/>
      <c r="BD44" s="1146"/>
      <c r="BE44" s="1146"/>
      <c r="BF44" s="1146"/>
      <c r="BG44" s="1146"/>
      <c r="BH44" s="1146"/>
      <c r="BI44" s="1146"/>
      <c r="BJ44" s="1146"/>
      <c r="BK44" s="1146"/>
      <c r="BL44" s="1146"/>
      <c r="BM44" s="1146"/>
      <c r="BN44" s="1146"/>
      <c r="BO44" s="1146"/>
      <c r="BP44" s="1146"/>
      <c r="BQ44" s="1146"/>
      <c r="BR44" s="1146"/>
      <c r="BS44" s="1146"/>
      <c r="BT44" s="1146"/>
      <c r="BU44" s="1146"/>
      <c r="BV44" s="1146"/>
      <c r="BW44" s="1146"/>
      <c r="BX44" s="1146"/>
      <c r="BY44" s="1146"/>
      <c r="BZ44" s="1146"/>
      <c r="CA44" s="1146"/>
      <c r="CB44" s="1146"/>
      <c r="CC44" s="1146"/>
      <c r="CD44" s="1146"/>
      <c r="CE44" s="1146"/>
      <c r="CF44" s="1146"/>
      <c r="CG44" s="1146"/>
      <c r="CH44" s="1146"/>
      <c r="CI44" s="1146"/>
      <c r="CJ44" s="1146"/>
      <c r="CK44" s="1146"/>
      <c r="CL44" s="1146"/>
      <c r="CM44" s="1146"/>
      <c r="CN44" s="1146"/>
      <c r="CO44" s="1146"/>
      <c r="CP44" s="1146"/>
      <c r="CQ44" s="1146"/>
      <c r="CR44" s="1146"/>
      <c r="CS44" s="1146"/>
      <c r="CT44" s="1146"/>
      <c r="CU44" s="1146"/>
      <c r="CV44" s="1146"/>
      <c r="CW44" s="1146"/>
      <c r="CX44" s="1146"/>
      <c r="CY44" s="1146"/>
      <c r="CZ44" s="1146"/>
      <c r="DA44" s="1146"/>
      <c r="DB44" s="1146"/>
      <c r="DC44" s="1147"/>
    </row>
    <row r="45" spans="2:109" x14ac:dyDescent="0.15">
      <c r="B45" s="332"/>
      <c r="AN45" s="1145"/>
      <c r="AO45" s="1146"/>
      <c r="AP45" s="1146"/>
      <c r="AQ45" s="1146"/>
      <c r="AR45" s="1146"/>
      <c r="AS45" s="1146"/>
      <c r="AT45" s="1146"/>
      <c r="AU45" s="1146"/>
      <c r="AV45" s="1146"/>
      <c r="AW45" s="1146"/>
      <c r="AX45" s="1146"/>
      <c r="AY45" s="1146"/>
      <c r="AZ45" s="1146"/>
      <c r="BA45" s="1146"/>
      <c r="BB45" s="1146"/>
      <c r="BC45" s="1146"/>
      <c r="BD45" s="1146"/>
      <c r="BE45" s="1146"/>
      <c r="BF45" s="1146"/>
      <c r="BG45" s="1146"/>
      <c r="BH45" s="1146"/>
      <c r="BI45" s="1146"/>
      <c r="BJ45" s="1146"/>
      <c r="BK45" s="1146"/>
      <c r="BL45" s="1146"/>
      <c r="BM45" s="1146"/>
      <c r="BN45" s="1146"/>
      <c r="BO45" s="1146"/>
      <c r="BP45" s="1146"/>
      <c r="BQ45" s="1146"/>
      <c r="BR45" s="1146"/>
      <c r="BS45" s="1146"/>
      <c r="BT45" s="1146"/>
      <c r="BU45" s="1146"/>
      <c r="BV45" s="1146"/>
      <c r="BW45" s="1146"/>
      <c r="BX45" s="1146"/>
      <c r="BY45" s="1146"/>
      <c r="BZ45" s="1146"/>
      <c r="CA45" s="1146"/>
      <c r="CB45" s="1146"/>
      <c r="CC45" s="1146"/>
      <c r="CD45" s="1146"/>
      <c r="CE45" s="1146"/>
      <c r="CF45" s="1146"/>
      <c r="CG45" s="1146"/>
      <c r="CH45" s="1146"/>
      <c r="CI45" s="1146"/>
      <c r="CJ45" s="1146"/>
      <c r="CK45" s="1146"/>
      <c r="CL45" s="1146"/>
      <c r="CM45" s="1146"/>
      <c r="CN45" s="1146"/>
      <c r="CO45" s="1146"/>
      <c r="CP45" s="1146"/>
      <c r="CQ45" s="1146"/>
      <c r="CR45" s="1146"/>
      <c r="CS45" s="1146"/>
      <c r="CT45" s="1146"/>
      <c r="CU45" s="1146"/>
      <c r="CV45" s="1146"/>
      <c r="CW45" s="1146"/>
      <c r="CX45" s="1146"/>
      <c r="CY45" s="1146"/>
      <c r="CZ45" s="1146"/>
      <c r="DA45" s="1146"/>
      <c r="DB45" s="1146"/>
      <c r="DC45" s="1147"/>
    </row>
    <row r="46" spans="2:109" x14ac:dyDescent="0.15">
      <c r="B46" s="332"/>
      <c r="AN46" s="1145"/>
      <c r="AO46" s="1146"/>
      <c r="AP46" s="1146"/>
      <c r="AQ46" s="1146"/>
      <c r="AR46" s="1146"/>
      <c r="AS46" s="1146"/>
      <c r="AT46" s="1146"/>
      <c r="AU46" s="1146"/>
      <c r="AV46" s="1146"/>
      <c r="AW46" s="1146"/>
      <c r="AX46" s="1146"/>
      <c r="AY46" s="1146"/>
      <c r="AZ46" s="1146"/>
      <c r="BA46" s="1146"/>
      <c r="BB46" s="1146"/>
      <c r="BC46" s="1146"/>
      <c r="BD46" s="1146"/>
      <c r="BE46" s="1146"/>
      <c r="BF46" s="1146"/>
      <c r="BG46" s="1146"/>
      <c r="BH46" s="1146"/>
      <c r="BI46" s="1146"/>
      <c r="BJ46" s="1146"/>
      <c r="BK46" s="1146"/>
      <c r="BL46" s="1146"/>
      <c r="BM46" s="1146"/>
      <c r="BN46" s="1146"/>
      <c r="BO46" s="1146"/>
      <c r="BP46" s="1146"/>
      <c r="BQ46" s="1146"/>
      <c r="BR46" s="1146"/>
      <c r="BS46" s="1146"/>
      <c r="BT46" s="1146"/>
      <c r="BU46" s="1146"/>
      <c r="BV46" s="1146"/>
      <c r="BW46" s="1146"/>
      <c r="BX46" s="1146"/>
      <c r="BY46" s="1146"/>
      <c r="BZ46" s="1146"/>
      <c r="CA46" s="1146"/>
      <c r="CB46" s="1146"/>
      <c r="CC46" s="1146"/>
      <c r="CD46" s="1146"/>
      <c r="CE46" s="1146"/>
      <c r="CF46" s="1146"/>
      <c r="CG46" s="1146"/>
      <c r="CH46" s="1146"/>
      <c r="CI46" s="1146"/>
      <c r="CJ46" s="1146"/>
      <c r="CK46" s="1146"/>
      <c r="CL46" s="1146"/>
      <c r="CM46" s="1146"/>
      <c r="CN46" s="1146"/>
      <c r="CO46" s="1146"/>
      <c r="CP46" s="1146"/>
      <c r="CQ46" s="1146"/>
      <c r="CR46" s="1146"/>
      <c r="CS46" s="1146"/>
      <c r="CT46" s="1146"/>
      <c r="CU46" s="1146"/>
      <c r="CV46" s="1146"/>
      <c r="CW46" s="1146"/>
      <c r="CX46" s="1146"/>
      <c r="CY46" s="1146"/>
      <c r="CZ46" s="1146"/>
      <c r="DA46" s="1146"/>
      <c r="DB46" s="1146"/>
      <c r="DC46" s="1147"/>
    </row>
    <row r="47" spans="2:109" x14ac:dyDescent="0.15">
      <c r="B47" s="332"/>
      <c r="AN47" s="1148"/>
      <c r="AO47" s="1149"/>
      <c r="AP47" s="1149"/>
      <c r="AQ47" s="1149"/>
      <c r="AR47" s="1149"/>
      <c r="AS47" s="1149"/>
      <c r="AT47" s="1149"/>
      <c r="AU47" s="1149"/>
      <c r="AV47" s="1149"/>
      <c r="AW47" s="1149"/>
      <c r="AX47" s="1149"/>
      <c r="AY47" s="1149"/>
      <c r="AZ47" s="1149"/>
      <c r="BA47" s="1149"/>
      <c r="BB47" s="1149"/>
      <c r="BC47" s="1149"/>
      <c r="BD47" s="1149"/>
      <c r="BE47" s="1149"/>
      <c r="BF47" s="1149"/>
      <c r="BG47" s="1149"/>
      <c r="BH47" s="1149"/>
      <c r="BI47" s="1149"/>
      <c r="BJ47" s="1149"/>
      <c r="BK47" s="1149"/>
      <c r="BL47" s="1149"/>
      <c r="BM47" s="1149"/>
      <c r="BN47" s="1149"/>
      <c r="BO47" s="1149"/>
      <c r="BP47" s="1149"/>
      <c r="BQ47" s="1149"/>
      <c r="BR47" s="1149"/>
      <c r="BS47" s="1149"/>
      <c r="BT47" s="1149"/>
      <c r="BU47" s="1149"/>
      <c r="BV47" s="1149"/>
      <c r="BW47" s="1149"/>
      <c r="BX47" s="1149"/>
      <c r="BY47" s="1149"/>
      <c r="BZ47" s="1149"/>
      <c r="CA47" s="1149"/>
      <c r="CB47" s="1149"/>
      <c r="CC47" s="1149"/>
      <c r="CD47" s="1149"/>
      <c r="CE47" s="1149"/>
      <c r="CF47" s="1149"/>
      <c r="CG47" s="1149"/>
      <c r="CH47" s="1149"/>
      <c r="CI47" s="1149"/>
      <c r="CJ47" s="1149"/>
      <c r="CK47" s="1149"/>
      <c r="CL47" s="1149"/>
      <c r="CM47" s="1149"/>
      <c r="CN47" s="1149"/>
      <c r="CO47" s="1149"/>
      <c r="CP47" s="1149"/>
      <c r="CQ47" s="1149"/>
      <c r="CR47" s="1149"/>
      <c r="CS47" s="1149"/>
      <c r="CT47" s="1149"/>
      <c r="CU47" s="1149"/>
      <c r="CV47" s="1149"/>
      <c r="CW47" s="1149"/>
      <c r="CX47" s="1149"/>
      <c r="CY47" s="1149"/>
      <c r="CZ47" s="1149"/>
      <c r="DA47" s="1149"/>
      <c r="DB47" s="1149"/>
      <c r="DC47" s="1150"/>
    </row>
    <row r="48" spans="2:109" x14ac:dyDescent="0.15">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x14ac:dyDescent="0.15">
      <c r="B49" s="332"/>
      <c r="AN49" s="323" t="s">
        <v>557</v>
      </c>
    </row>
    <row r="50" spans="1:109" x14ac:dyDescent="0.15">
      <c r="B50" s="332"/>
      <c r="G50" s="1136"/>
      <c r="H50" s="1136"/>
      <c r="I50" s="1136"/>
      <c r="J50" s="1136"/>
      <c r="K50" s="342"/>
      <c r="L50" s="342"/>
      <c r="M50" s="343"/>
      <c r="N50" s="343"/>
      <c r="AN50" s="1139"/>
      <c r="AO50" s="1140"/>
      <c r="AP50" s="1140"/>
      <c r="AQ50" s="1140"/>
      <c r="AR50" s="1140"/>
      <c r="AS50" s="1140"/>
      <c r="AT50" s="1140"/>
      <c r="AU50" s="1140"/>
      <c r="AV50" s="1140"/>
      <c r="AW50" s="1140"/>
      <c r="AX50" s="1140"/>
      <c r="AY50" s="1140"/>
      <c r="AZ50" s="1140"/>
      <c r="BA50" s="1140"/>
      <c r="BB50" s="1140"/>
      <c r="BC50" s="1140"/>
      <c r="BD50" s="1140"/>
      <c r="BE50" s="1140"/>
      <c r="BF50" s="1140"/>
      <c r="BG50" s="1140"/>
      <c r="BH50" s="1140"/>
      <c r="BI50" s="1140"/>
      <c r="BJ50" s="1140"/>
      <c r="BK50" s="1140"/>
      <c r="BL50" s="1140"/>
      <c r="BM50" s="1140"/>
      <c r="BN50" s="1140"/>
      <c r="BO50" s="1141"/>
      <c r="BP50" s="1135" t="s">
        <v>525</v>
      </c>
      <c r="BQ50" s="1135"/>
      <c r="BR50" s="1135"/>
      <c r="BS50" s="1135"/>
      <c r="BT50" s="1135"/>
      <c r="BU50" s="1135"/>
      <c r="BV50" s="1135"/>
      <c r="BW50" s="1135"/>
      <c r="BX50" s="1135" t="s">
        <v>526</v>
      </c>
      <c r="BY50" s="1135"/>
      <c r="BZ50" s="1135"/>
      <c r="CA50" s="1135"/>
      <c r="CB50" s="1135"/>
      <c r="CC50" s="1135"/>
      <c r="CD50" s="1135"/>
      <c r="CE50" s="1135"/>
      <c r="CF50" s="1135" t="s">
        <v>446</v>
      </c>
      <c r="CG50" s="1135"/>
      <c r="CH50" s="1135"/>
      <c r="CI50" s="1135"/>
      <c r="CJ50" s="1135"/>
      <c r="CK50" s="1135"/>
      <c r="CL50" s="1135"/>
      <c r="CM50" s="1135"/>
      <c r="CN50" s="1135" t="s">
        <v>527</v>
      </c>
      <c r="CO50" s="1135"/>
      <c r="CP50" s="1135"/>
      <c r="CQ50" s="1135"/>
      <c r="CR50" s="1135"/>
      <c r="CS50" s="1135"/>
      <c r="CT50" s="1135"/>
      <c r="CU50" s="1135"/>
      <c r="CV50" s="1135" t="s">
        <v>528</v>
      </c>
      <c r="CW50" s="1135"/>
      <c r="CX50" s="1135"/>
      <c r="CY50" s="1135"/>
      <c r="CZ50" s="1135"/>
      <c r="DA50" s="1135"/>
      <c r="DB50" s="1135"/>
      <c r="DC50" s="1135"/>
    </row>
    <row r="51" spans="1:109" ht="13.5" customHeight="1" x14ac:dyDescent="0.15">
      <c r="B51" s="332"/>
      <c r="G51" s="1138"/>
      <c r="H51" s="1138"/>
      <c r="I51" s="1151"/>
      <c r="J51" s="1151"/>
      <c r="K51" s="1137"/>
      <c r="L51" s="1137"/>
      <c r="M51" s="1137"/>
      <c r="N51" s="1137"/>
      <c r="AM51" s="341"/>
      <c r="AN51" s="1133" t="s">
        <v>558</v>
      </c>
      <c r="AO51" s="1133"/>
      <c r="AP51" s="1133"/>
      <c r="AQ51" s="1133"/>
      <c r="AR51" s="1133"/>
      <c r="AS51" s="1133"/>
      <c r="AT51" s="1133"/>
      <c r="AU51" s="1133"/>
      <c r="AV51" s="1133"/>
      <c r="AW51" s="1133"/>
      <c r="AX51" s="1133"/>
      <c r="AY51" s="1133"/>
      <c r="AZ51" s="1133"/>
      <c r="BA51" s="1133"/>
      <c r="BB51" s="1133" t="s">
        <v>559</v>
      </c>
      <c r="BC51" s="1133"/>
      <c r="BD51" s="1133"/>
      <c r="BE51" s="1133"/>
      <c r="BF51" s="1133"/>
      <c r="BG51" s="1133"/>
      <c r="BH51" s="1133"/>
      <c r="BI51" s="1133"/>
      <c r="BJ51" s="1133"/>
      <c r="BK51" s="1133"/>
      <c r="BL51" s="1133"/>
      <c r="BM51" s="1133"/>
      <c r="BN51" s="1133"/>
      <c r="BO51" s="1133"/>
      <c r="BP51" s="1130">
        <v>61.9</v>
      </c>
      <c r="BQ51" s="1130"/>
      <c r="BR51" s="1130"/>
      <c r="BS51" s="1130"/>
      <c r="BT51" s="1130"/>
      <c r="BU51" s="1130"/>
      <c r="BV51" s="1130"/>
      <c r="BW51" s="1130"/>
      <c r="BX51" s="1130">
        <v>60</v>
      </c>
      <c r="BY51" s="1130"/>
      <c r="BZ51" s="1130"/>
      <c r="CA51" s="1130"/>
      <c r="CB51" s="1130"/>
      <c r="CC51" s="1130"/>
      <c r="CD51" s="1130"/>
      <c r="CE51" s="1130"/>
      <c r="CF51" s="1130">
        <v>70.5</v>
      </c>
      <c r="CG51" s="1130"/>
      <c r="CH51" s="1130"/>
      <c r="CI51" s="1130"/>
      <c r="CJ51" s="1130"/>
      <c r="CK51" s="1130"/>
      <c r="CL51" s="1130"/>
      <c r="CM51" s="1130"/>
      <c r="CN51" s="1130">
        <v>62.6</v>
      </c>
      <c r="CO51" s="1130"/>
      <c r="CP51" s="1130"/>
      <c r="CQ51" s="1130"/>
      <c r="CR51" s="1130"/>
      <c r="CS51" s="1130"/>
      <c r="CT51" s="1130"/>
      <c r="CU51" s="1130"/>
      <c r="CV51" s="1130">
        <v>64.2</v>
      </c>
      <c r="CW51" s="1130"/>
      <c r="CX51" s="1130"/>
      <c r="CY51" s="1130"/>
      <c r="CZ51" s="1130"/>
      <c r="DA51" s="1130"/>
      <c r="DB51" s="1130"/>
      <c r="DC51" s="1130"/>
    </row>
    <row r="52" spans="1:109" x14ac:dyDescent="0.15">
      <c r="B52" s="332"/>
      <c r="G52" s="1138"/>
      <c r="H52" s="1138"/>
      <c r="I52" s="1151"/>
      <c r="J52" s="1151"/>
      <c r="K52" s="1137"/>
      <c r="L52" s="1137"/>
      <c r="M52" s="1137"/>
      <c r="N52" s="1137"/>
      <c r="AM52" s="341"/>
      <c r="AN52" s="1133"/>
      <c r="AO52" s="1133"/>
      <c r="AP52" s="1133"/>
      <c r="AQ52" s="1133"/>
      <c r="AR52" s="1133"/>
      <c r="AS52" s="1133"/>
      <c r="AT52" s="1133"/>
      <c r="AU52" s="1133"/>
      <c r="AV52" s="1133"/>
      <c r="AW52" s="1133"/>
      <c r="AX52" s="1133"/>
      <c r="AY52" s="1133"/>
      <c r="AZ52" s="1133"/>
      <c r="BA52" s="1133"/>
      <c r="BB52" s="1133"/>
      <c r="BC52" s="1133"/>
      <c r="BD52" s="1133"/>
      <c r="BE52" s="1133"/>
      <c r="BF52" s="1133"/>
      <c r="BG52" s="1133"/>
      <c r="BH52" s="1133"/>
      <c r="BI52" s="1133"/>
      <c r="BJ52" s="1133"/>
      <c r="BK52" s="1133"/>
      <c r="BL52" s="1133"/>
      <c r="BM52" s="1133"/>
      <c r="BN52" s="1133"/>
      <c r="BO52" s="1133"/>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x14ac:dyDescent="0.15">
      <c r="A53" s="340"/>
      <c r="B53" s="332"/>
      <c r="G53" s="1138"/>
      <c r="H53" s="1138"/>
      <c r="I53" s="1136"/>
      <c r="J53" s="1136"/>
      <c r="K53" s="1137"/>
      <c r="L53" s="1137"/>
      <c r="M53" s="1137"/>
      <c r="N53" s="1137"/>
      <c r="AM53" s="341"/>
      <c r="AN53" s="1133"/>
      <c r="AO53" s="1133"/>
      <c r="AP53" s="1133"/>
      <c r="AQ53" s="1133"/>
      <c r="AR53" s="1133"/>
      <c r="AS53" s="1133"/>
      <c r="AT53" s="1133"/>
      <c r="AU53" s="1133"/>
      <c r="AV53" s="1133"/>
      <c r="AW53" s="1133"/>
      <c r="AX53" s="1133"/>
      <c r="AY53" s="1133"/>
      <c r="AZ53" s="1133"/>
      <c r="BA53" s="1133"/>
      <c r="BB53" s="1133" t="s">
        <v>560</v>
      </c>
      <c r="BC53" s="1133"/>
      <c r="BD53" s="1133"/>
      <c r="BE53" s="1133"/>
      <c r="BF53" s="1133"/>
      <c r="BG53" s="1133"/>
      <c r="BH53" s="1133"/>
      <c r="BI53" s="1133"/>
      <c r="BJ53" s="1133"/>
      <c r="BK53" s="1133"/>
      <c r="BL53" s="1133"/>
      <c r="BM53" s="1133"/>
      <c r="BN53" s="1133"/>
      <c r="BO53" s="1133"/>
      <c r="BP53" s="1130">
        <v>58.8</v>
      </c>
      <c r="BQ53" s="1130"/>
      <c r="BR53" s="1130"/>
      <c r="BS53" s="1130"/>
      <c r="BT53" s="1130"/>
      <c r="BU53" s="1130"/>
      <c r="BV53" s="1130"/>
      <c r="BW53" s="1130"/>
      <c r="BX53" s="1130">
        <v>57.4</v>
      </c>
      <c r="BY53" s="1130"/>
      <c r="BZ53" s="1130"/>
      <c r="CA53" s="1130"/>
      <c r="CB53" s="1130"/>
      <c r="CC53" s="1130"/>
      <c r="CD53" s="1130"/>
      <c r="CE53" s="1130"/>
      <c r="CF53" s="1130">
        <v>63.2</v>
      </c>
      <c r="CG53" s="1130"/>
      <c r="CH53" s="1130"/>
      <c r="CI53" s="1130"/>
      <c r="CJ53" s="1130"/>
      <c r="CK53" s="1130"/>
      <c r="CL53" s="1130"/>
      <c r="CM53" s="1130"/>
      <c r="CN53" s="1130">
        <v>64.7</v>
      </c>
      <c r="CO53" s="1130"/>
      <c r="CP53" s="1130"/>
      <c r="CQ53" s="1130"/>
      <c r="CR53" s="1130"/>
      <c r="CS53" s="1130"/>
      <c r="CT53" s="1130"/>
      <c r="CU53" s="1130"/>
      <c r="CV53" s="1130">
        <v>66.2</v>
      </c>
      <c r="CW53" s="1130"/>
      <c r="CX53" s="1130"/>
      <c r="CY53" s="1130"/>
      <c r="CZ53" s="1130"/>
      <c r="DA53" s="1130"/>
      <c r="DB53" s="1130"/>
      <c r="DC53" s="1130"/>
    </row>
    <row r="54" spans="1:109" x14ac:dyDescent="0.15">
      <c r="A54" s="340"/>
      <c r="B54" s="332"/>
      <c r="G54" s="1138"/>
      <c r="H54" s="1138"/>
      <c r="I54" s="1136"/>
      <c r="J54" s="1136"/>
      <c r="K54" s="1137"/>
      <c r="L54" s="1137"/>
      <c r="M54" s="1137"/>
      <c r="N54" s="1137"/>
      <c r="AM54" s="341"/>
      <c r="AN54" s="1133"/>
      <c r="AO54" s="1133"/>
      <c r="AP54" s="1133"/>
      <c r="AQ54" s="1133"/>
      <c r="AR54" s="1133"/>
      <c r="AS54" s="1133"/>
      <c r="AT54" s="1133"/>
      <c r="AU54" s="1133"/>
      <c r="AV54" s="1133"/>
      <c r="AW54" s="1133"/>
      <c r="AX54" s="1133"/>
      <c r="AY54" s="1133"/>
      <c r="AZ54" s="1133"/>
      <c r="BA54" s="1133"/>
      <c r="BB54" s="1133"/>
      <c r="BC54" s="1133"/>
      <c r="BD54" s="1133"/>
      <c r="BE54" s="1133"/>
      <c r="BF54" s="1133"/>
      <c r="BG54" s="1133"/>
      <c r="BH54" s="1133"/>
      <c r="BI54" s="1133"/>
      <c r="BJ54" s="1133"/>
      <c r="BK54" s="1133"/>
      <c r="BL54" s="1133"/>
      <c r="BM54" s="1133"/>
      <c r="BN54" s="1133"/>
      <c r="BO54" s="1133"/>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x14ac:dyDescent="0.15">
      <c r="A55" s="340"/>
      <c r="B55" s="332"/>
      <c r="G55" s="1136"/>
      <c r="H55" s="1136"/>
      <c r="I55" s="1136"/>
      <c r="J55" s="1136"/>
      <c r="K55" s="1137"/>
      <c r="L55" s="1137"/>
      <c r="M55" s="1137"/>
      <c r="N55" s="1137"/>
      <c r="AN55" s="1135" t="s">
        <v>561</v>
      </c>
      <c r="AO55" s="1135"/>
      <c r="AP55" s="1135"/>
      <c r="AQ55" s="1135"/>
      <c r="AR55" s="1135"/>
      <c r="AS55" s="1135"/>
      <c r="AT55" s="1135"/>
      <c r="AU55" s="1135"/>
      <c r="AV55" s="1135"/>
      <c r="AW55" s="1135"/>
      <c r="AX55" s="1135"/>
      <c r="AY55" s="1135"/>
      <c r="AZ55" s="1135"/>
      <c r="BA55" s="1135"/>
      <c r="BB55" s="1133" t="s">
        <v>559</v>
      </c>
      <c r="BC55" s="1133"/>
      <c r="BD55" s="1133"/>
      <c r="BE55" s="1133"/>
      <c r="BF55" s="1133"/>
      <c r="BG55" s="1133"/>
      <c r="BH55" s="1133"/>
      <c r="BI55" s="1133"/>
      <c r="BJ55" s="1133"/>
      <c r="BK55" s="1133"/>
      <c r="BL55" s="1133"/>
      <c r="BM55" s="1133"/>
      <c r="BN55" s="1133"/>
      <c r="BO55" s="1133"/>
      <c r="BP55" s="1130">
        <v>13</v>
      </c>
      <c r="BQ55" s="1130"/>
      <c r="BR55" s="1130"/>
      <c r="BS55" s="1130"/>
      <c r="BT55" s="1130"/>
      <c r="BU55" s="1130"/>
      <c r="BV55" s="1130"/>
      <c r="BW55" s="1130"/>
      <c r="BX55" s="1130">
        <v>21</v>
      </c>
      <c r="BY55" s="1130"/>
      <c r="BZ55" s="1130"/>
      <c r="CA55" s="1130"/>
      <c r="CB55" s="1130"/>
      <c r="CC55" s="1130"/>
      <c r="CD55" s="1130"/>
      <c r="CE55" s="1130"/>
      <c r="CF55" s="1130">
        <v>20.2</v>
      </c>
      <c r="CG55" s="1130"/>
      <c r="CH55" s="1130"/>
      <c r="CI55" s="1130"/>
      <c r="CJ55" s="1130"/>
      <c r="CK55" s="1130"/>
      <c r="CL55" s="1130"/>
      <c r="CM55" s="1130"/>
      <c r="CN55" s="1130">
        <v>18.3</v>
      </c>
      <c r="CO55" s="1130"/>
      <c r="CP55" s="1130"/>
      <c r="CQ55" s="1130"/>
      <c r="CR55" s="1130"/>
      <c r="CS55" s="1130"/>
      <c r="CT55" s="1130"/>
      <c r="CU55" s="1130"/>
      <c r="CV55" s="1130">
        <v>20.3</v>
      </c>
      <c r="CW55" s="1130"/>
      <c r="CX55" s="1130"/>
      <c r="CY55" s="1130"/>
      <c r="CZ55" s="1130"/>
      <c r="DA55" s="1130"/>
      <c r="DB55" s="1130"/>
      <c r="DC55" s="1130"/>
    </row>
    <row r="56" spans="1:109" x14ac:dyDescent="0.15">
      <c r="A56" s="340"/>
      <c r="B56" s="332"/>
      <c r="G56" s="1136"/>
      <c r="H56" s="1136"/>
      <c r="I56" s="1136"/>
      <c r="J56" s="1136"/>
      <c r="K56" s="1137"/>
      <c r="L56" s="1137"/>
      <c r="M56" s="1137"/>
      <c r="N56" s="1137"/>
      <c r="AN56" s="1135"/>
      <c r="AO56" s="1135"/>
      <c r="AP56" s="1135"/>
      <c r="AQ56" s="1135"/>
      <c r="AR56" s="1135"/>
      <c r="AS56" s="1135"/>
      <c r="AT56" s="1135"/>
      <c r="AU56" s="1135"/>
      <c r="AV56" s="1135"/>
      <c r="AW56" s="1135"/>
      <c r="AX56" s="1135"/>
      <c r="AY56" s="1135"/>
      <c r="AZ56" s="1135"/>
      <c r="BA56" s="1135"/>
      <c r="BB56" s="1133"/>
      <c r="BC56" s="1133"/>
      <c r="BD56" s="1133"/>
      <c r="BE56" s="1133"/>
      <c r="BF56" s="1133"/>
      <c r="BG56" s="1133"/>
      <c r="BH56" s="1133"/>
      <c r="BI56" s="1133"/>
      <c r="BJ56" s="1133"/>
      <c r="BK56" s="1133"/>
      <c r="BL56" s="1133"/>
      <c r="BM56" s="1133"/>
      <c r="BN56" s="1133"/>
      <c r="BO56" s="1133"/>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340" customFormat="1" x14ac:dyDescent="0.15">
      <c r="B57" s="344"/>
      <c r="G57" s="1136"/>
      <c r="H57" s="1136"/>
      <c r="I57" s="1131"/>
      <c r="J57" s="1131"/>
      <c r="K57" s="1137"/>
      <c r="L57" s="1137"/>
      <c r="M57" s="1137"/>
      <c r="N57" s="1137"/>
      <c r="AM57" s="323"/>
      <c r="AN57" s="1135"/>
      <c r="AO57" s="1135"/>
      <c r="AP57" s="1135"/>
      <c r="AQ57" s="1135"/>
      <c r="AR57" s="1135"/>
      <c r="AS57" s="1135"/>
      <c r="AT57" s="1135"/>
      <c r="AU57" s="1135"/>
      <c r="AV57" s="1135"/>
      <c r="AW57" s="1135"/>
      <c r="AX57" s="1135"/>
      <c r="AY57" s="1135"/>
      <c r="AZ57" s="1135"/>
      <c r="BA57" s="1135"/>
      <c r="BB57" s="1133" t="s">
        <v>560</v>
      </c>
      <c r="BC57" s="1133"/>
      <c r="BD57" s="1133"/>
      <c r="BE57" s="1133"/>
      <c r="BF57" s="1133"/>
      <c r="BG57" s="1133"/>
      <c r="BH57" s="1133"/>
      <c r="BI57" s="1133"/>
      <c r="BJ57" s="1133"/>
      <c r="BK57" s="1133"/>
      <c r="BL57" s="1133"/>
      <c r="BM57" s="1133"/>
      <c r="BN57" s="1133"/>
      <c r="BO57" s="1133"/>
      <c r="BP57" s="1130">
        <v>53.4</v>
      </c>
      <c r="BQ57" s="1130"/>
      <c r="BR57" s="1130"/>
      <c r="BS57" s="1130"/>
      <c r="BT57" s="1130"/>
      <c r="BU57" s="1130"/>
      <c r="BV57" s="1130"/>
      <c r="BW57" s="1130"/>
      <c r="BX57" s="1130">
        <v>56.1</v>
      </c>
      <c r="BY57" s="1130"/>
      <c r="BZ57" s="1130"/>
      <c r="CA57" s="1130"/>
      <c r="CB57" s="1130"/>
      <c r="CC57" s="1130"/>
      <c r="CD57" s="1130"/>
      <c r="CE57" s="1130"/>
      <c r="CF57" s="1130">
        <v>58.1</v>
      </c>
      <c r="CG57" s="1130"/>
      <c r="CH57" s="1130"/>
      <c r="CI57" s="1130"/>
      <c r="CJ57" s="1130"/>
      <c r="CK57" s="1130"/>
      <c r="CL57" s="1130"/>
      <c r="CM57" s="1130"/>
      <c r="CN57" s="1130">
        <v>59.4</v>
      </c>
      <c r="CO57" s="1130"/>
      <c r="CP57" s="1130"/>
      <c r="CQ57" s="1130"/>
      <c r="CR57" s="1130"/>
      <c r="CS57" s="1130"/>
      <c r="CT57" s="1130"/>
      <c r="CU57" s="1130"/>
      <c r="CV57" s="1130">
        <v>60.7</v>
      </c>
      <c r="CW57" s="1130"/>
      <c r="CX57" s="1130"/>
      <c r="CY57" s="1130"/>
      <c r="CZ57" s="1130"/>
      <c r="DA57" s="1130"/>
      <c r="DB57" s="1130"/>
      <c r="DC57" s="1130"/>
      <c r="DD57" s="345"/>
      <c r="DE57" s="344"/>
    </row>
    <row r="58" spans="1:109" s="340" customFormat="1" x14ac:dyDescent="0.15">
      <c r="A58" s="323"/>
      <c r="B58" s="344"/>
      <c r="G58" s="1136"/>
      <c r="H58" s="1136"/>
      <c r="I58" s="1131"/>
      <c r="J58" s="1131"/>
      <c r="K58" s="1137"/>
      <c r="L58" s="1137"/>
      <c r="M58" s="1137"/>
      <c r="N58" s="1137"/>
      <c r="AM58" s="323"/>
      <c r="AN58" s="1135"/>
      <c r="AO58" s="1135"/>
      <c r="AP58" s="1135"/>
      <c r="AQ58" s="1135"/>
      <c r="AR58" s="1135"/>
      <c r="AS58" s="1135"/>
      <c r="AT58" s="1135"/>
      <c r="AU58" s="1135"/>
      <c r="AV58" s="1135"/>
      <c r="AW58" s="1135"/>
      <c r="AX58" s="1135"/>
      <c r="AY58" s="1135"/>
      <c r="AZ58" s="1135"/>
      <c r="BA58" s="1135"/>
      <c r="BB58" s="1133"/>
      <c r="BC58" s="1133"/>
      <c r="BD58" s="1133"/>
      <c r="BE58" s="1133"/>
      <c r="BF58" s="1133"/>
      <c r="BG58" s="1133"/>
      <c r="BH58" s="1133"/>
      <c r="BI58" s="1133"/>
      <c r="BJ58" s="1133"/>
      <c r="BK58" s="1133"/>
      <c r="BL58" s="1133"/>
      <c r="BM58" s="1133"/>
      <c r="BN58" s="1133"/>
      <c r="BO58" s="1133"/>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345"/>
      <c r="DE58" s="344"/>
    </row>
    <row r="59" spans="1:109" s="340" customFormat="1" x14ac:dyDescent="0.15">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x14ac:dyDescent="0.15">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x14ac:dyDescent="0.15">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x14ac:dyDescent="0.15">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7.25" x14ac:dyDescent="0.15">
      <c r="B63" s="351" t="s">
        <v>562</v>
      </c>
    </row>
    <row r="64" spans="1:109" x14ac:dyDescent="0.15">
      <c r="B64" s="332"/>
      <c r="G64" s="339"/>
      <c r="I64" s="352"/>
      <c r="J64" s="352"/>
      <c r="K64" s="352"/>
      <c r="L64" s="352"/>
      <c r="M64" s="352"/>
      <c r="N64" s="353"/>
      <c r="AM64" s="339"/>
      <c r="AN64" s="339" t="s">
        <v>555</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x14ac:dyDescent="0.15">
      <c r="B65" s="332"/>
      <c r="AN65" s="1142" t="s">
        <v>563</v>
      </c>
      <c r="AO65" s="1143"/>
      <c r="AP65" s="1143"/>
      <c r="AQ65" s="1143"/>
      <c r="AR65" s="1143"/>
      <c r="AS65" s="1143"/>
      <c r="AT65" s="1143"/>
      <c r="AU65" s="1143"/>
      <c r="AV65" s="1143"/>
      <c r="AW65" s="1143"/>
      <c r="AX65" s="1143"/>
      <c r="AY65" s="1143"/>
      <c r="AZ65" s="1143"/>
      <c r="BA65" s="1143"/>
      <c r="BB65" s="1143"/>
      <c r="BC65" s="1143"/>
      <c r="BD65" s="1143"/>
      <c r="BE65" s="1143"/>
      <c r="BF65" s="1143"/>
      <c r="BG65" s="1143"/>
      <c r="BH65" s="1143"/>
      <c r="BI65" s="1143"/>
      <c r="BJ65" s="1143"/>
      <c r="BK65" s="1143"/>
      <c r="BL65" s="1143"/>
      <c r="BM65" s="1143"/>
      <c r="BN65" s="1143"/>
      <c r="BO65" s="1143"/>
      <c r="BP65" s="1143"/>
      <c r="BQ65" s="1143"/>
      <c r="BR65" s="1143"/>
      <c r="BS65" s="1143"/>
      <c r="BT65" s="1143"/>
      <c r="BU65" s="1143"/>
      <c r="BV65" s="1143"/>
      <c r="BW65" s="1143"/>
      <c r="BX65" s="1143"/>
      <c r="BY65" s="1143"/>
      <c r="BZ65" s="1143"/>
      <c r="CA65" s="1143"/>
      <c r="CB65" s="1143"/>
      <c r="CC65" s="1143"/>
      <c r="CD65" s="1143"/>
      <c r="CE65" s="1143"/>
      <c r="CF65" s="1143"/>
      <c r="CG65" s="1143"/>
      <c r="CH65" s="1143"/>
      <c r="CI65" s="1143"/>
      <c r="CJ65" s="1143"/>
      <c r="CK65" s="1143"/>
      <c r="CL65" s="1143"/>
      <c r="CM65" s="1143"/>
      <c r="CN65" s="1143"/>
      <c r="CO65" s="1143"/>
      <c r="CP65" s="1143"/>
      <c r="CQ65" s="1143"/>
      <c r="CR65" s="1143"/>
      <c r="CS65" s="1143"/>
      <c r="CT65" s="1143"/>
      <c r="CU65" s="1143"/>
      <c r="CV65" s="1143"/>
      <c r="CW65" s="1143"/>
      <c r="CX65" s="1143"/>
      <c r="CY65" s="1143"/>
      <c r="CZ65" s="1143"/>
      <c r="DA65" s="1143"/>
      <c r="DB65" s="1143"/>
      <c r="DC65" s="1144"/>
    </row>
    <row r="66" spans="2:107" x14ac:dyDescent="0.15">
      <c r="B66" s="332"/>
      <c r="AN66" s="1145"/>
      <c r="AO66" s="1146"/>
      <c r="AP66" s="1146"/>
      <c r="AQ66" s="1146"/>
      <c r="AR66" s="1146"/>
      <c r="AS66" s="1146"/>
      <c r="AT66" s="1146"/>
      <c r="AU66" s="1146"/>
      <c r="AV66" s="1146"/>
      <c r="AW66" s="1146"/>
      <c r="AX66" s="1146"/>
      <c r="AY66" s="1146"/>
      <c r="AZ66" s="1146"/>
      <c r="BA66" s="1146"/>
      <c r="BB66" s="1146"/>
      <c r="BC66" s="1146"/>
      <c r="BD66" s="1146"/>
      <c r="BE66" s="1146"/>
      <c r="BF66" s="1146"/>
      <c r="BG66" s="1146"/>
      <c r="BH66" s="1146"/>
      <c r="BI66" s="1146"/>
      <c r="BJ66" s="1146"/>
      <c r="BK66" s="1146"/>
      <c r="BL66" s="1146"/>
      <c r="BM66" s="1146"/>
      <c r="BN66" s="1146"/>
      <c r="BO66" s="1146"/>
      <c r="BP66" s="1146"/>
      <c r="BQ66" s="1146"/>
      <c r="BR66" s="1146"/>
      <c r="BS66" s="1146"/>
      <c r="BT66" s="1146"/>
      <c r="BU66" s="1146"/>
      <c r="BV66" s="1146"/>
      <c r="BW66" s="1146"/>
      <c r="BX66" s="1146"/>
      <c r="BY66" s="1146"/>
      <c r="BZ66" s="1146"/>
      <c r="CA66" s="1146"/>
      <c r="CB66" s="1146"/>
      <c r="CC66" s="1146"/>
      <c r="CD66" s="1146"/>
      <c r="CE66" s="1146"/>
      <c r="CF66" s="1146"/>
      <c r="CG66" s="1146"/>
      <c r="CH66" s="1146"/>
      <c r="CI66" s="1146"/>
      <c r="CJ66" s="1146"/>
      <c r="CK66" s="1146"/>
      <c r="CL66" s="1146"/>
      <c r="CM66" s="1146"/>
      <c r="CN66" s="1146"/>
      <c r="CO66" s="1146"/>
      <c r="CP66" s="1146"/>
      <c r="CQ66" s="1146"/>
      <c r="CR66" s="1146"/>
      <c r="CS66" s="1146"/>
      <c r="CT66" s="1146"/>
      <c r="CU66" s="1146"/>
      <c r="CV66" s="1146"/>
      <c r="CW66" s="1146"/>
      <c r="CX66" s="1146"/>
      <c r="CY66" s="1146"/>
      <c r="CZ66" s="1146"/>
      <c r="DA66" s="1146"/>
      <c r="DB66" s="1146"/>
      <c r="DC66" s="1147"/>
    </row>
    <row r="67" spans="2:107" x14ac:dyDescent="0.15">
      <c r="B67" s="332"/>
      <c r="AN67" s="1145"/>
      <c r="AO67" s="1146"/>
      <c r="AP67" s="1146"/>
      <c r="AQ67" s="1146"/>
      <c r="AR67" s="1146"/>
      <c r="AS67" s="1146"/>
      <c r="AT67" s="1146"/>
      <c r="AU67" s="1146"/>
      <c r="AV67" s="1146"/>
      <c r="AW67" s="1146"/>
      <c r="AX67" s="1146"/>
      <c r="AY67" s="1146"/>
      <c r="AZ67" s="1146"/>
      <c r="BA67" s="1146"/>
      <c r="BB67" s="1146"/>
      <c r="BC67" s="1146"/>
      <c r="BD67" s="1146"/>
      <c r="BE67" s="1146"/>
      <c r="BF67" s="1146"/>
      <c r="BG67" s="1146"/>
      <c r="BH67" s="1146"/>
      <c r="BI67" s="1146"/>
      <c r="BJ67" s="1146"/>
      <c r="BK67" s="1146"/>
      <c r="BL67" s="1146"/>
      <c r="BM67" s="1146"/>
      <c r="BN67" s="1146"/>
      <c r="BO67" s="1146"/>
      <c r="BP67" s="1146"/>
      <c r="BQ67" s="1146"/>
      <c r="BR67" s="1146"/>
      <c r="BS67" s="1146"/>
      <c r="BT67" s="1146"/>
      <c r="BU67" s="1146"/>
      <c r="BV67" s="1146"/>
      <c r="BW67" s="1146"/>
      <c r="BX67" s="1146"/>
      <c r="BY67" s="1146"/>
      <c r="BZ67" s="1146"/>
      <c r="CA67" s="1146"/>
      <c r="CB67" s="1146"/>
      <c r="CC67" s="1146"/>
      <c r="CD67" s="1146"/>
      <c r="CE67" s="1146"/>
      <c r="CF67" s="1146"/>
      <c r="CG67" s="1146"/>
      <c r="CH67" s="1146"/>
      <c r="CI67" s="1146"/>
      <c r="CJ67" s="1146"/>
      <c r="CK67" s="1146"/>
      <c r="CL67" s="1146"/>
      <c r="CM67" s="1146"/>
      <c r="CN67" s="1146"/>
      <c r="CO67" s="1146"/>
      <c r="CP67" s="1146"/>
      <c r="CQ67" s="1146"/>
      <c r="CR67" s="1146"/>
      <c r="CS67" s="1146"/>
      <c r="CT67" s="1146"/>
      <c r="CU67" s="1146"/>
      <c r="CV67" s="1146"/>
      <c r="CW67" s="1146"/>
      <c r="CX67" s="1146"/>
      <c r="CY67" s="1146"/>
      <c r="CZ67" s="1146"/>
      <c r="DA67" s="1146"/>
      <c r="DB67" s="1146"/>
      <c r="DC67" s="1147"/>
    </row>
    <row r="68" spans="2:107" x14ac:dyDescent="0.15">
      <c r="B68" s="332"/>
      <c r="AN68" s="1145"/>
      <c r="AO68" s="1146"/>
      <c r="AP68" s="1146"/>
      <c r="AQ68" s="1146"/>
      <c r="AR68" s="1146"/>
      <c r="AS68" s="1146"/>
      <c r="AT68" s="1146"/>
      <c r="AU68" s="1146"/>
      <c r="AV68" s="1146"/>
      <c r="AW68" s="1146"/>
      <c r="AX68" s="1146"/>
      <c r="AY68" s="1146"/>
      <c r="AZ68" s="1146"/>
      <c r="BA68" s="1146"/>
      <c r="BB68" s="1146"/>
      <c r="BC68" s="1146"/>
      <c r="BD68" s="1146"/>
      <c r="BE68" s="1146"/>
      <c r="BF68" s="1146"/>
      <c r="BG68" s="1146"/>
      <c r="BH68" s="1146"/>
      <c r="BI68" s="1146"/>
      <c r="BJ68" s="1146"/>
      <c r="BK68" s="1146"/>
      <c r="BL68" s="1146"/>
      <c r="BM68" s="1146"/>
      <c r="BN68" s="1146"/>
      <c r="BO68" s="1146"/>
      <c r="BP68" s="1146"/>
      <c r="BQ68" s="1146"/>
      <c r="BR68" s="1146"/>
      <c r="BS68" s="1146"/>
      <c r="BT68" s="1146"/>
      <c r="BU68" s="1146"/>
      <c r="BV68" s="1146"/>
      <c r="BW68" s="1146"/>
      <c r="BX68" s="1146"/>
      <c r="BY68" s="1146"/>
      <c r="BZ68" s="1146"/>
      <c r="CA68" s="1146"/>
      <c r="CB68" s="1146"/>
      <c r="CC68" s="1146"/>
      <c r="CD68" s="1146"/>
      <c r="CE68" s="1146"/>
      <c r="CF68" s="1146"/>
      <c r="CG68" s="1146"/>
      <c r="CH68" s="1146"/>
      <c r="CI68" s="1146"/>
      <c r="CJ68" s="1146"/>
      <c r="CK68" s="1146"/>
      <c r="CL68" s="1146"/>
      <c r="CM68" s="1146"/>
      <c r="CN68" s="1146"/>
      <c r="CO68" s="1146"/>
      <c r="CP68" s="1146"/>
      <c r="CQ68" s="1146"/>
      <c r="CR68" s="1146"/>
      <c r="CS68" s="1146"/>
      <c r="CT68" s="1146"/>
      <c r="CU68" s="1146"/>
      <c r="CV68" s="1146"/>
      <c r="CW68" s="1146"/>
      <c r="CX68" s="1146"/>
      <c r="CY68" s="1146"/>
      <c r="CZ68" s="1146"/>
      <c r="DA68" s="1146"/>
      <c r="DB68" s="1146"/>
      <c r="DC68" s="1147"/>
    </row>
    <row r="69" spans="2:107" x14ac:dyDescent="0.15">
      <c r="B69" s="332"/>
      <c r="AN69" s="1148"/>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c r="CB69" s="1149"/>
      <c r="CC69" s="1149"/>
      <c r="CD69" s="1149"/>
      <c r="CE69" s="1149"/>
      <c r="CF69" s="1149"/>
      <c r="CG69" s="1149"/>
      <c r="CH69" s="1149"/>
      <c r="CI69" s="1149"/>
      <c r="CJ69" s="1149"/>
      <c r="CK69" s="1149"/>
      <c r="CL69" s="1149"/>
      <c r="CM69" s="1149"/>
      <c r="CN69" s="1149"/>
      <c r="CO69" s="1149"/>
      <c r="CP69" s="1149"/>
      <c r="CQ69" s="1149"/>
      <c r="CR69" s="1149"/>
      <c r="CS69" s="1149"/>
      <c r="CT69" s="1149"/>
      <c r="CU69" s="1149"/>
      <c r="CV69" s="1149"/>
      <c r="CW69" s="1149"/>
      <c r="CX69" s="1149"/>
      <c r="CY69" s="1149"/>
      <c r="CZ69" s="1149"/>
      <c r="DA69" s="1149"/>
      <c r="DB69" s="1149"/>
      <c r="DC69" s="1150"/>
    </row>
    <row r="70" spans="2:107" x14ac:dyDescent="0.15">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x14ac:dyDescent="0.15">
      <c r="B71" s="332"/>
      <c r="G71" s="357"/>
      <c r="I71" s="358"/>
      <c r="J71" s="355"/>
      <c r="K71" s="355"/>
      <c r="L71" s="356"/>
      <c r="M71" s="355"/>
      <c r="N71" s="356"/>
      <c r="AM71" s="357"/>
      <c r="AN71" s="323" t="s">
        <v>557</v>
      </c>
    </row>
    <row r="72" spans="2:107" x14ac:dyDescent="0.15">
      <c r="B72" s="332"/>
      <c r="G72" s="1136"/>
      <c r="H72" s="1136"/>
      <c r="I72" s="1136"/>
      <c r="J72" s="1136"/>
      <c r="K72" s="342"/>
      <c r="L72" s="342"/>
      <c r="M72" s="343"/>
      <c r="N72" s="343"/>
      <c r="AN72" s="1139"/>
      <c r="AO72" s="1140"/>
      <c r="AP72" s="1140"/>
      <c r="AQ72" s="1140"/>
      <c r="AR72" s="1140"/>
      <c r="AS72" s="1140"/>
      <c r="AT72" s="1140"/>
      <c r="AU72" s="1140"/>
      <c r="AV72" s="1140"/>
      <c r="AW72" s="1140"/>
      <c r="AX72" s="1140"/>
      <c r="AY72" s="1140"/>
      <c r="AZ72" s="1140"/>
      <c r="BA72" s="1140"/>
      <c r="BB72" s="1140"/>
      <c r="BC72" s="1140"/>
      <c r="BD72" s="1140"/>
      <c r="BE72" s="1140"/>
      <c r="BF72" s="1140"/>
      <c r="BG72" s="1140"/>
      <c r="BH72" s="1140"/>
      <c r="BI72" s="1140"/>
      <c r="BJ72" s="1140"/>
      <c r="BK72" s="1140"/>
      <c r="BL72" s="1140"/>
      <c r="BM72" s="1140"/>
      <c r="BN72" s="1140"/>
      <c r="BO72" s="1141"/>
      <c r="BP72" s="1135" t="s">
        <v>525</v>
      </c>
      <c r="BQ72" s="1135"/>
      <c r="BR72" s="1135"/>
      <c r="BS72" s="1135"/>
      <c r="BT72" s="1135"/>
      <c r="BU72" s="1135"/>
      <c r="BV72" s="1135"/>
      <c r="BW72" s="1135"/>
      <c r="BX72" s="1135" t="s">
        <v>526</v>
      </c>
      <c r="BY72" s="1135"/>
      <c r="BZ72" s="1135"/>
      <c r="CA72" s="1135"/>
      <c r="CB72" s="1135"/>
      <c r="CC72" s="1135"/>
      <c r="CD72" s="1135"/>
      <c r="CE72" s="1135"/>
      <c r="CF72" s="1135" t="s">
        <v>446</v>
      </c>
      <c r="CG72" s="1135"/>
      <c r="CH72" s="1135"/>
      <c r="CI72" s="1135"/>
      <c r="CJ72" s="1135"/>
      <c r="CK72" s="1135"/>
      <c r="CL72" s="1135"/>
      <c r="CM72" s="1135"/>
      <c r="CN72" s="1135" t="s">
        <v>527</v>
      </c>
      <c r="CO72" s="1135"/>
      <c r="CP72" s="1135"/>
      <c r="CQ72" s="1135"/>
      <c r="CR72" s="1135"/>
      <c r="CS72" s="1135"/>
      <c r="CT72" s="1135"/>
      <c r="CU72" s="1135"/>
      <c r="CV72" s="1135" t="s">
        <v>528</v>
      </c>
      <c r="CW72" s="1135"/>
      <c r="CX72" s="1135"/>
      <c r="CY72" s="1135"/>
      <c r="CZ72" s="1135"/>
      <c r="DA72" s="1135"/>
      <c r="DB72" s="1135"/>
      <c r="DC72" s="1135"/>
    </row>
    <row r="73" spans="2:107" x14ac:dyDescent="0.15">
      <c r="B73" s="332"/>
      <c r="G73" s="1138"/>
      <c r="H73" s="1138"/>
      <c r="I73" s="1138"/>
      <c r="J73" s="1138"/>
      <c r="K73" s="1134"/>
      <c r="L73" s="1134"/>
      <c r="M73" s="1134"/>
      <c r="N73" s="1134"/>
      <c r="AM73" s="341"/>
      <c r="AN73" s="1133" t="s">
        <v>558</v>
      </c>
      <c r="AO73" s="1133"/>
      <c r="AP73" s="1133"/>
      <c r="AQ73" s="1133"/>
      <c r="AR73" s="1133"/>
      <c r="AS73" s="1133"/>
      <c r="AT73" s="1133"/>
      <c r="AU73" s="1133"/>
      <c r="AV73" s="1133"/>
      <c r="AW73" s="1133"/>
      <c r="AX73" s="1133"/>
      <c r="AY73" s="1133"/>
      <c r="AZ73" s="1133"/>
      <c r="BA73" s="1133"/>
      <c r="BB73" s="1133" t="s">
        <v>559</v>
      </c>
      <c r="BC73" s="1133"/>
      <c r="BD73" s="1133"/>
      <c r="BE73" s="1133"/>
      <c r="BF73" s="1133"/>
      <c r="BG73" s="1133"/>
      <c r="BH73" s="1133"/>
      <c r="BI73" s="1133"/>
      <c r="BJ73" s="1133"/>
      <c r="BK73" s="1133"/>
      <c r="BL73" s="1133"/>
      <c r="BM73" s="1133"/>
      <c r="BN73" s="1133"/>
      <c r="BO73" s="1133"/>
      <c r="BP73" s="1130">
        <v>61.9</v>
      </c>
      <c r="BQ73" s="1130"/>
      <c r="BR73" s="1130"/>
      <c r="BS73" s="1130"/>
      <c r="BT73" s="1130"/>
      <c r="BU73" s="1130"/>
      <c r="BV73" s="1130"/>
      <c r="BW73" s="1130"/>
      <c r="BX73" s="1130">
        <v>60</v>
      </c>
      <c r="BY73" s="1130"/>
      <c r="BZ73" s="1130"/>
      <c r="CA73" s="1130"/>
      <c r="CB73" s="1130"/>
      <c r="CC73" s="1130"/>
      <c r="CD73" s="1130"/>
      <c r="CE73" s="1130"/>
      <c r="CF73" s="1130">
        <v>70.5</v>
      </c>
      <c r="CG73" s="1130"/>
      <c r="CH73" s="1130"/>
      <c r="CI73" s="1130"/>
      <c r="CJ73" s="1130"/>
      <c r="CK73" s="1130"/>
      <c r="CL73" s="1130"/>
      <c r="CM73" s="1130"/>
      <c r="CN73" s="1130">
        <v>62.6</v>
      </c>
      <c r="CO73" s="1130"/>
      <c r="CP73" s="1130"/>
      <c r="CQ73" s="1130"/>
      <c r="CR73" s="1130"/>
      <c r="CS73" s="1130"/>
      <c r="CT73" s="1130"/>
      <c r="CU73" s="1130"/>
      <c r="CV73" s="1130">
        <v>64.2</v>
      </c>
      <c r="CW73" s="1130"/>
      <c r="CX73" s="1130"/>
      <c r="CY73" s="1130"/>
      <c r="CZ73" s="1130"/>
      <c r="DA73" s="1130"/>
      <c r="DB73" s="1130"/>
      <c r="DC73" s="1130"/>
    </row>
    <row r="74" spans="2:107" x14ac:dyDescent="0.15">
      <c r="B74" s="332"/>
      <c r="G74" s="1138"/>
      <c r="H74" s="1138"/>
      <c r="I74" s="1138"/>
      <c r="J74" s="1138"/>
      <c r="K74" s="1134"/>
      <c r="L74" s="1134"/>
      <c r="M74" s="1134"/>
      <c r="N74" s="1134"/>
      <c r="AM74" s="341"/>
      <c r="AN74" s="1133"/>
      <c r="AO74" s="1133"/>
      <c r="AP74" s="1133"/>
      <c r="AQ74" s="1133"/>
      <c r="AR74" s="1133"/>
      <c r="AS74" s="1133"/>
      <c r="AT74" s="1133"/>
      <c r="AU74" s="1133"/>
      <c r="AV74" s="1133"/>
      <c r="AW74" s="1133"/>
      <c r="AX74" s="1133"/>
      <c r="AY74" s="1133"/>
      <c r="AZ74" s="1133"/>
      <c r="BA74" s="1133"/>
      <c r="BB74" s="1133"/>
      <c r="BC74" s="1133"/>
      <c r="BD74" s="1133"/>
      <c r="BE74" s="1133"/>
      <c r="BF74" s="1133"/>
      <c r="BG74" s="1133"/>
      <c r="BH74" s="1133"/>
      <c r="BI74" s="1133"/>
      <c r="BJ74" s="1133"/>
      <c r="BK74" s="1133"/>
      <c r="BL74" s="1133"/>
      <c r="BM74" s="1133"/>
      <c r="BN74" s="1133"/>
      <c r="BO74" s="1133"/>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x14ac:dyDescent="0.15">
      <c r="B75" s="332"/>
      <c r="G75" s="1138"/>
      <c r="H75" s="1138"/>
      <c r="I75" s="1136"/>
      <c r="J75" s="1136"/>
      <c r="K75" s="1137"/>
      <c r="L75" s="1137"/>
      <c r="M75" s="1137"/>
      <c r="N75" s="1137"/>
      <c r="AM75" s="341"/>
      <c r="AN75" s="1133"/>
      <c r="AO75" s="1133"/>
      <c r="AP75" s="1133"/>
      <c r="AQ75" s="1133"/>
      <c r="AR75" s="1133"/>
      <c r="AS75" s="1133"/>
      <c r="AT75" s="1133"/>
      <c r="AU75" s="1133"/>
      <c r="AV75" s="1133"/>
      <c r="AW75" s="1133"/>
      <c r="AX75" s="1133"/>
      <c r="AY75" s="1133"/>
      <c r="AZ75" s="1133"/>
      <c r="BA75" s="1133"/>
      <c r="BB75" s="1133" t="s">
        <v>564</v>
      </c>
      <c r="BC75" s="1133"/>
      <c r="BD75" s="1133"/>
      <c r="BE75" s="1133"/>
      <c r="BF75" s="1133"/>
      <c r="BG75" s="1133"/>
      <c r="BH75" s="1133"/>
      <c r="BI75" s="1133"/>
      <c r="BJ75" s="1133"/>
      <c r="BK75" s="1133"/>
      <c r="BL75" s="1133"/>
      <c r="BM75" s="1133"/>
      <c r="BN75" s="1133"/>
      <c r="BO75" s="1133"/>
      <c r="BP75" s="1130">
        <v>8.1</v>
      </c>
      <c r="BQ75" s="1130"/>
      <c r="BR75" s="1130"/>
      <c r="BS75" s="1130"/>
      <c r="BT75" s="1130"/>
      <c r="BU75" s="1130"/>
      <c r="BV75" s="1130"/>
      <c r="BW75" s="1130"/>
      <c r="BX75" s="1130">
        <v>8.5</v>
      </c>
      <c r="BY75" s="1130"/>
      <c r="BZ75" s="1130"/>
      <c r="CA75" s="1130"/>
      <c r="CB75" s="1130"/>
      <c r="CC75" s="1130"/>
      <c r="CD75" s="1130"/>
      <c r="CE75" s="1130"/>
      <c r="CF75" s="1130">
        <v>8.8000000000000007</v>
      </c>
      <c r="CG75" s="1130"/>
      <c r="CH75" s="1130"/>
      <c r="CI75" s="1130"/>
      <c r="CJ75" s="1130"/>
      <c r="CK75" s="1130"/>
      <c r="CL75" s="1130"/>
      <c r="CM75" s="1130"/>
      <c r="CN75" s="1130">
        <v>9.1999999999999993</v>
      </c>
      <c r="CO75" s="1130"/>
      <c r="CP75" s="1130"/>
      <c r="CQ75" s="1130"/>
      <c r="CR75" s="1130"/>
      <c r="CS75" s="1130"/>
      <c r="CT75" s="1130"/>
      <c r="CU75" s="1130"/>
      <c r="CV75" s="1130">
        <v>8.6999999999999993</v>
      </c>
      <c r="CW75" s="1130"/>
      <c r="CX75" s="1130"/>
      <c r="CY75" s="1130"/>
      <c r="CZ75" s="1130"/>
      <c r="DA75" s="1130"/>
      <c r="DB75" s="1130"/>
      <c r="DC75" s="1130"/>
    </row>
    <row r="76" spans="2:107" x14ac:dyDescent="0.15">
      <c r="B76" s="332"/>
      <c r="G76" s="1138"/>
      <c r="H76" s="1138"/>
      <c r="I76" s="1136"/>
      <c r="J76" s="1136"/>
      <c r="K76" s="1137"/>
      <c r="L76" s="1137"/>
      <c r="M76" s="1137"/>
      <c r="N76" s="1137"/>
      <c r="AM76" s="341"/>
      <c r="AN76" s="1133"/>
      <c r="AO76" s="1133"/>
      <c r="AP76" s="1133"/>
      <c r="AQ76" s="1133"/>
      <c r="AR76" s="1133"/>
      <c r="AS76" s="1133"/>
      <c r="AT76" s="1133"/>
      <c r="AU76" s="1133"/>
      <c r="AV76" s="1133"/>
      <c r="AW76" s="1133"/>
      <c r="AX76" s="1133"/>
      <c r="AY76" s="1133"/>
      <c r="AZ76" s="1133"/>
      <c r="BA76" s="1133"/>
      <c r="BB76" s="1133"/>
      <c r="BC76" s="1133"/>
      <c r="BD76" s="1133"/>
      <c r="BE76" s="1133"/>
      <c r="BF76" s="1133"/>
      <c r="BG76" s="1133"/>
      <c r="BH76" s="1133"/>
      <c r="BI76" s="1133"/>
      <c r="BJ76" s="1133"/>
      <c r="BK76" s="1133"/>
      <c r="BL76" s="1133"/>
      <c r="BM76" s="1133"/>
      <c r="BN76" s="1133"/>
      <c r="BO76" s="1133"/>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x14ac:dyDescent="0.15">
      <c r="B77" s="332"/>
      <c r="G77" s="1136"/>
      <c r="H77" s="1136"/>
      <c r="I77" s="1136"/>
      <c r="J77" s="1136"/>
      <c r="K77" s="1134"/>
      <c r="L77" s="1134"/>
      <c r="M77" s="1134"/>
      <c r="N77" s="1134"/>
      <c r="AN77" s="1135" t="s">
        <v>561</v>
      </c>
      <c r="AO77" s="1135"/>
      <c r="AP77" s="1135"/>
      <c r="AQ77" s="1135"/>
      <c r="AR77" s="1135"/>
      <c r="AS77" s="1135"/>
      <c r="AT77" s="1135"/>
      <c r="AU77" s="1135"/>
      <c r="AV77" s="1135"/>
      <c r="AW77" s="1135"/>
      <c r="AX77" s="1135"/>
      <c r="AY77" s="1135"/>
      <c r="AZ77" s="1135"/>
      <c r="BA77" s="1135"/>
      <c r="BB77" s="1133" t="s">
        <v>559</v>
      </c>
      <c r="BC77" s="1133"/>
      <c r="BD77" s="1133"/>
      <c r="BE77" s="1133"/>
      <c r="BF77" s="1133"/>
      <c r="BG77" s="1133"/>
      <c r="BH77" s="1133"/>
      <c r="BI77" s="1133"/>
      <c r="BJ77" s="1133"/>
      <c r="BK77" s="1133"/>
      <c r="BL77" s="1133"/>
      <c r="BM77" s="1133"/>
      <c r="BN77" s="1133"/>
      <c r="BO77" s="1133"/>
      <c r="BP77" s="1130">
        <v>13</v>
      </c>
      <c r="BQ77" s="1130"/>
      <c r="BR77" s="1130"/>
      <c r="BS77" s="1130"/>
      <c r="BT77" s="1130"/>
      <c r="BU77" s="1130"/>
      <c r="BV77" s="1130"/>
      <c r="BW77" s="1130"/>
      <c r="BX77" s="1130">
        <v>21</v>
      </c>
      <c r="BY77" s="1130"/>
      <c r="BZ77" s="1130"/>
      <c r="CA77" s="1130"/>
      <c r="CB77" s="1130"/>
      <c r="CC77" s="1130"/>
      <c r="CD77" s="1130"/>
      <c r="CE77" s="1130"/>
      <c r="CF77" s="1130">
        <v>20.2</v>
      </c>
      <c r="CG77" s="1130"/>
      <c r="CH77" s="1130"/>
      <c r="CI77" s="1130"/>
      <c r="CJ77" s="1130"/>
      <c r="CK77" s="1130"/>
      <c r="CL77" s="1130"/>
      <c r="CM77" s="1130"/>
      <c r="CN77" s="1130">
        <v>18.3</v>
      </c>
      <c r="CO77" s="1130"/>
      <c r="CP77" s="1130"/>
      <c r="CQ77" s="1130"/>
      <c r="CR77" s="1130"/>
      <c r="CS77" s="1130"/>
      <c r="CT77" s="1130"/>
      <c r="CU77" s="1130"/>
      <c r="CV77" s="1130">
        <v>20.3</v>
      </c>
      <c r="CW77" s="1130"/>
      <c r="CX77" s="1130"/>
      <c r="CY77" s="1130"/>
      <c r="CZ77" s="1130"/>
      <c r="DA77" s="1130"/>
      <c r="DB77" s="1130"/>
      <c r="DC77" s="1130"/>
    </row>
    <row r="78" spans="2:107" x14ac:dyDescent="0.15">
      <c r="B78" s="332"/>
      <c r="G78" s="1136"/>
      <c r="H78" s="1136"/>
      <c r="I78" s="1136"/>
      <c r="J78" s="1136"/>
      <c r="K78" s="1134"/>
      <c r="L78" s="1134"/>
      <c r="M78" s="1134"/>
      <c r="N78" s="1134"/>
      <c r="AN78" s="1135"/>
      <c r="AO78" s="1135"/>
      <c r="AP78" s="1135"/>
      <c r="AQ78" s="1135"/>
      <c r="AR78" s="1135"/>
      <c r="AS78" s="1135"/>
      <c r="AT78" s="1135"/>
      <c r="AU78" s="1135"/>
      <c r="AV78" s="1135"/>
      <c r="AW78" s="1135"/>
      <c r="AX78" s="1135"/>
      <c r="AY78" s="1135"/>
      <c r="AZ78" s="1135"/>
      <c r="BA78" s="1135"/>
      <c r="BB78" s="1133"/>
      <c r="BC78" s="1133"/>
      <c r="BD78" s="1133"/>
      <c r="BE78" s="1133"/>
      <c r="BF78" s="1133"/>
      <c r="BG78" s="1133"/>
      <c r="BH78" s="1133"/>
      <c r="BI78" s="1133"/>
      <c r="BJ78" s="1133"/>
      <c r="BK78" s="1133"/>
      <c r="BL78" s="1133"/>
      <c r="BM78" s="1133"/>
      <c r="BN78" s="1133"/>
      <c r="BO78" s="1133"/>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x14ac:dyDescent="0.15">
      <c r="B79" s="332"/>
      <c r="G79" s="1136"/>
      <c r="H79" s="1136"/>
      <c r="I79" s="1131"/>
      <c r="J79" s="1131"/>
      <c r="K79" s="1132"/>
      <c r="L79" s="1132"/>
      <c r="M79" s="1132"/>
      <c r="N79" s="1132"/>
      <c r="AN79" s="1135"/>
      <c r="AO79" s="1135"/>
      <c r="AP79" s="1135"/>
      <c r="AQ79" s="1135"/>
      <c r="AR79" s="1135"/>
      <c r="AS79" s="1135"/>
      <c r="AT79" s="1135"/>
      <c r="AU79" s="1135"/>
      <c r="AV79" s="1135"/>
      <c r="AW79" s="1135"/>
      <c r="AX79" s="1135"/>
      <c r="AY79" s="1135"/>
      <c r="AZ79" s="1135"/>
      <c r="BA79" s="1135"/>
      <c r="BB79" s="1133" t="s">
        <v>564</v>
      </c>
      <c r="BC79" s="1133"/>
      <c r="BD79" s="1133"/>
      <c r="BE79" s="1133"/>
      <c r="BF79" s="1133"/>
      <c r="BG79" s="1133"/>
      <c r="BH79" s="1133"/>
      <c r="BI79" s="1133"/>
      <c r="BJ79" s="1133"/>
      <c r="BK79" s="1133"/>
      <c r="BL79" s="1133"/>
      <c r="BM79" s="1133"/>
      <c r="BN79" s="1133"/>
      <c r="BO79" s="1133"/>
      <c r="BP79" s="1130">
        <v>6.8</v>
      </c>
      <c r="BQ79" s="1130"/>
      <c r="BR79" s="1130"/>
      <c r="BS79" s="1130"/>
      <c r="BT79" s="1130"/>
      <c r="BU79" s="1130"/>
      <c r="BV79" s="1130"/>
      <c r="BW79" s="1130"/>
      <c r="BX79" s="1130">
        <v>6.8</v>
      </c>
      <c r="BY79" s="1130"/>
      <c r="BZ79" s="1130"/>
      <c r="CA79" s="1130"/>
      <c r="CB79" s="1130"/>
      <c r="CC79" s="1130"/>
      <c r="CD79" s="1130"/>
      <c r="CE79" s="1130"/>
      <c r="CF79" s="1130">
        <v>6.8</v>
      </c>
      <c r="CG79" s="1130"/>
      <c r="CH79" s="1130"/>
      <c r="CI79" s="1130"/>
      <c r="CJ79" s="1130"/>
      <c r="CK79" s="1130"/>
      <c r="CL79" s="1130"/>
      <c r="CM79" s="1130"/>
      <c r="CN79" s="1130">
        <v>6.8</v>
      </c>
      <c r="CO79" s="1130"/>
      <c r="CP79" s="1130"/>
      <c r="CQ79" s="1130"/>
      <c r="CR79" s="1130"/>
      <c r="CS79" s="1130"/>
      <c r="CT79" s="1130"/>
      <c r="CU79" s="1130"/>
      <c r="CV79" s="1130">
        <v>6.6</v>
      </c>
      <c r="CW79" s="1130"/>
      <c r="CX79" s="1130"/>
      <c r="CY79" s="1130"/>
      <c r="CZ79" s="1130"/>
      <c r="DA79" s="1130"/>
      <c r="DB79" s="1130"/>
      <c r="DC79" s="1130"/>
    </row>
    <row r="80" spans="2:107" x14ac:dyDescent="0.15">
      <c r="B80" s="332"/>
      <c r="G80" s="1136"/>
      <c r="H80" s="1136"/>
      <c r="I80" s="1131"/>
      <c r="J80" s="1131"/>
      <c r="K80" s="1132"/>
      <c r="L80" s="1132"/>
      <c r="M80" s="1132"/>
      <c r="N80" s="1132"/>
      <c r="AN80" s="1135"/>
      <c r="AO80" s="1135"/>
      <c r="AP80" s="1135"/>
      <c r="AQ80" s="1135"/>
      <c r="AR80" s="1135"/>
      <c r="AS80" s="1135"/>
      <c r="AT80" s="1135"/>
      <c r="AU80" s="1135"/>
      <c r="AV80" s="1135"/>
      <c r="AW80" s="1135"/>
      <c r="AX80" s="1135"/>
      <c r="AY80" s="1135"/>
      <c r="AZ80" s="1135"/>
      <c r="BA80" s="1135"/>
      <c r="BB80" s="1133"/>
      <c r="BC80" s="1133"/>
      <c r="BD80" s="1133"/>
      <c r="BE80" s="1133"/>
      <c r="BF80" s="1133"/>
      <c r="BG80" s="1133"/>
      <c r="BH80" s="1133"/>
      <c r="BI80" s="1133"/>
      <c r="BJ80" s="1133"/>
      <c r="BK80" s="1133"/>
      <c r="BL80" s="1133"/>
      <c r="BM80" s="1133"/>
      <c r="BN80" s="1133"/>
      <c r="BO80" s="1133"/>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x14ac:dyDescent="0.15">
      <c r="B81" s="332"/>
    </row>
    <row r="82" spans="2:109" ht="17.25" x14ac:dyDescent="0.15">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x14ac:dyDescent="0.15">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x14ac:dyDescent="0.15">
      <c r="DD84" s="323"/>
      <c r="DE84" s="323"/>
    </row>
    <row r="85" spans="2:109" x14ac:dyDescent="0.15">
      <c r="DD85" s="323"/>
      <c r="DE85" s="323"/>
    </row>
    <row r="86" spans="2:109" hidden="1" x14ac:dyDescent="0.15">
      <c r="DD86" s="323"/>
      <c r="DE86" s="323"/>
    </row>
    <row r="87" spans="2:109" hidden="1" x14ac:dyDescent="0.15">
      <c r="K87" s="360"/>
      <c r="AQ87" s="360"/>
      <c r="BC87" s="360"/>
      <c r="BO87" s="360"/>
      <c r="CA87" s="360"/>
      <c r="CM87" s="360"/>
      <c r="CY87" s="360"/>
      <c r="DD87" s="323"/>
      <c r="DE87" s="323"/>
    </row>
    <row r="88" spans="2:109" hidden="1" x14ac:dyDescent="0.15">
      <c r="DD88" s="323"/>
      <c r="DE88" s="323"/>
    </row>
    <row r="89" spans="2:109" hidden="1" x14ac:dyDescent="0.15">
      <c r="DD89" s="323"/>
      <c r="DE89" s="323"/>
    </row>
    <row r="90" spans="2:109" hidden="1" x14ac:dyDescent="0.15">
      <c r="DD90" s="323"/>
      <c r="DE90" s="323"/>
    </row>
    <row r="91" spans="2:109" hidden="1" x14ac:dyDescent="0.15">
      <c r="DD91" s="323"/>
      <c r="DE91" s="323"/>
    </row>
    <row r="92" spans="2:109" ht="13.5" hidden="1" customHeight="1" x14ac:dyDescent="0.15">
      <c r="DD92" s="323"/>
      <c r="DE92" s="323"/>
    </row>
    <row r="93" spans="2:109" ht="13.5" hidden="1" customHeight="1" x14ac:dyDescent="0.15">
      <c r="DD93" s="323"/>
      <c r="DE93" s="323"/>
    </row>
    <row r="94" spans="2:109" ht="13.5" hidden="1" customHeight="1" x14ac:dyDescent="0.15">
      <c r="DD94" s="323"/>
      <c r="DE94" s="323"/>
    </row>
    <row r="95" spans="2:109" ht="13.5" hidden="1" customHeight="1" x14ac:dyDescent="0.15">
      <c r="DD95" s="323"/>
      <c r="DE95" s="323"/>
    </row>
    <row r="96" spans="2:109" ht="13.5" hidden="1" customHeight="1" x14ac:dyDescent="0.15">
      <c r="DD96" s="323"/>
      <c r="DE96" s="323"/>
    </row>
    <row r="97" s="323" customFormat="1" ht="13.5" hidden="1" customHeight="1" x14ac:dyDescent="0.15"/>
    <row r="98" s="323" customFormat="1" ht="13.5" hidden="1" customHeight="1" x14ac:dyDescent="0.15"/>
    <row r="99" s="323" customFormat="1" ht="13.5" hidden="1" customHeight="1" x14ac:dyDescent="0.15"/>
    <row r="100" s="323" customFormat="1" ht="13.5" hidden="1" customHeight="1" x14ac:dyDescent="0.15"/>
    <row r="101" s="323" customFormat="1" ht="13.5" hidden="1" customHeight="1" x14ac:dyDescent="0.15"/>
    <row r="102" s="323" customFormat="1" ht="13.5" hidden="1" customHeight="1" x14ac:dyDescent="0.15"/>
    <row r="103" s="323" customFormat="1" ht="13.5" hidden="1" customHeight="1" x14ac:dyDescent="0.15"/>
    <row r="104" s="323" customFormat="1" ht="13.5" hidden="1" customHeight="1" x14ac:dyDescent="0.15"/>
    <row r="105" s="323" customFormat="1" ht="13.5" hidden="1" customHeight="1" x14ac:dyDescent="0.15"/>
    <row r="106" s="323" customFormat="1" ht="13.5" hidden="1" customHeight="1" x14ac:dyDescent="0.15"/>
    <row r="107" s="323" customFormat="1" ht="13.5" hidden="1" customHeight="1" x14ac:dyDescent="0.15"/>
    <row r="108" s="323" customFormat="1" ht="13.5" hidden="1" customHeight="1" x14ac:dyDescent="0.15"/>
    <row r="109" s="323" customFormat="1" ht="13.5" hidden="1" customHeight="1" x14ac:dyDescent="0.15"/>
    <row r="110" s="323" customFormat="1" ht="13.5" hidden="1" customHeight="1" x14ac:dyDescent="0.15"/>
    <row r="111" s="323" customFormat="1" ht="13.5" hidden="1" customHeight="1" x14ac:dyDescent="0.15"/>
    <row r="112" s="323" customFormat="1" ht="13.5" hidden="1" customHeight="1" x14ac:dyDescent="0.15"/>
    <row r="113" s="323" customFormat="1" ht="13.5" hidden="1" customHeight="1" x14ac:dyDescent="0.15"/>
    <row r="114" s="323" customFormat="1" ht="13.5" hidden="1" customHeight="1" x14ac:dyDescent="0.15"/>
    <row r="115" s="323" customFormat="1" ht="13.5" hidden="1" customHeight="1" x14ac:dyDescent="0.15"/>
    <row r="116" s="323" customFormat="1" ht="13.5" hidden="1" customHeight="1" x14ac:dyDescent="0.15"/>
    <row r="117" s="323" customFormat="1" ht="13.5" hidden="1" customHeight="1" x14ac:dyDescent="0.15"/>
    <row r="118" s="323" customFormat="1" ht="13.5" hidden="1" customHeight="1" x14ac:dyDescent="0.15"/>
    <row r="119" s="323" customFormat="1" ht="13.5" hidden="1" customHeight="1" x14ac:dyDescent="0.15"/>
    <row r="120" s="323" customFormat="1" ht="13.5" hidden="1" customHeight="1" x14ac:dyDescent="0.15"/>
    <row r="121" s="323" customFormat="1" ht="13.5" hidden="1" customHeight="1" x14ac:dyDescent="0.15"/>
    <row r="122" s="323" customFormat="1" ht="13.5" hidden="1" customHeight="1" x14ac:dyDescent="0.15"/>
    <row r="123" s="323" customFormat="1" ht="13.5" hidden="1" customHeight="1" x14ac:dyDescent="0.15"/>
    <row r="124" s="323" customFormat="1" ht="13.5" hidden="1" customHeight="1" x14ac:dyDescent="0.15"/>
    <row r="125" s="323" customFormat="1" ht="13.5" hidden="1" customHeight="1" x14ac:dyDescent="0.15"/>
    <row r="126" s="323" customFormat="1" ht="13.5" hidden="1" customHeight="1" x14ac:dyDescent="0.15"/>
    <row r="127" s="323" customFormat="1" ht="13.5" hidden="1" customHeight="1" x14ac:dyDescent="0.15"/>
    <row r="128" s="323" customFormat="1" ht="13.5" hidden="1" customHeight="1" x14ac:dyDescent="0.15"/>
    <row r="129" s="323" customFormat="1" ht="13.5" hidden="1" customHeight="1" x14ac:dyDescent="0.15"/>
    <row r="130" s="323" customFormat="1" ht="13.5" hidden="1" customHeight="1" x14ac:dyDescent="0.15"/>
    <row r="131" s="323" customFormat="1" ht="13.5" hidden="1" customHeight="1" x14ac:dyDescent="0.15"/>
    <row r="132" s="323" customFormat="1" ht="13.5" hidden="1" customHeight="1" x14ac:dyDescent="0.15"/>
    <row r="133" s="323" customFormat="1" ht="13.5" hidden="1" customHeight="1" x14ac:dyDescent="0.15"/>
    <row r="134" s="323" customFormat="1" ht="13.5" hidden="1" customHeight="1" x14ac:dyDescent="0.15"/>
    <row r="135" s="323" customFormat="1" ht="13.5" hidden="1" customHeight="1" x14ac:dyDescent="0.15"/>
    <row r="136" s="323" customFormat="1" ht="13.5" hidden="1" customHeight="1" x14ac:dyDescent="0.15"/>
    <row r="137" s="323" customFormat="1" ht="13.5" hidden="1" customHeight="1" x14ac:dyDescent="0.15"/>
    <row r="138" s="323" customFormat="1" ht="13.5" hidden="1" customHeight="1" x14ac:dyDescent="0.15"/>
    <row r="139" s="323" customFormat="1" ht="13.5" hidden="1" customHeight="1" x14ac:dyDescent="0.15"/>
    <row r="140" s="323" customFormat="1" ht="13.5" hidden="1" customHeight="1" x14ac:dyDescent="0.15"/>
    <row r="141" s="323" customFormat="1" ht="13.5" hidden="1" customHeight="1" x14ac:dyDescent="0.15"/>
    <row r="142" s="323" customFormat="1" ht="13.5" hidden="1" customHeight="1" x14ac:dyDescent="0.15"/>
    <row r="143" s="323" customFormat="1" ht="13.5" hidden="1" customHeight="1" x14ac:dyDescent="0.15"/>
    <row r="144" s="323" customFormat="1" ht="13.5" hidden="1" customHeight="1" x14ac:dyDescent="0.15"/>
    <row r="145" s="323" customFormat="1" ht="13.5" hidden="1" customHeight="1" x14ac:dyDescent="0.15"/>
    <row r="146" s="323" customFormat="1" ht="13.5" hidden="1" customHeight="1" x14ac:dyDescent="0.15"/>
    <row r="147" s="323" customFormat="1" ht="13.5" hidden="1" customHeight="1" x14ac:dyDescent="0.15"/>
    <row r="148" s="323" customFormat="1" ht="13.5" hidden="1" customHeight="1" x14ac:dyDescent="0.15"/>
    <row r="149" s="323" customFormat="1" ht="13.5" hidden="1" customHeight="1" x14ac:dyDescent="0.15"/>
    <row r="150" s="323" customFormat="1" ht="13.5" hidden="1" customHeight="1" x14ac:dyDescent="0.15"/>
    <row r="151" s="323" customFormat="1" ht="13.5" hidden="1" customHeight="1" x14ac:dyDescent="0.15"/>
    <row r="152" s="323" customFormat="1" ht="13.5" hidden="1" customHeight="1" x14ac:dyDescent="0.15"/>
    <row r="153" s="323" customFormat="1" ht="13.5" hidden="1" customHeight="1" x14ac:dyDescent="0.15"/>
    <row r="154" s="323" customFormat="1" ht="13.5" hidden="1" customHeight="1" x14ac:dyDescent="0.15"/>
    <row r="155" s="323" customFormat="1" ht="13.5" hidden="1" customHeight="1" x14ac:dyDescent="0.15"/>
    <row r="156" s="323" customFormat="1" ht="13.5" hidden="1" customHeight="1" x14ac:dyDescent="0.15"/>
    <row r="157" s="323" customFormat="1" ht="13.5" hidden="1" customHeight="1" x14ac:dyDescent="0.15"/>
    <row r="158" s="323" customFormat="1" ht="13.5" hidden="1" customHeight="1" x14ac:dyDescent="0.15"/>
    <row r="159" s="323" customFormat="1" ht="13.5" hidden="1" customHeight="1" x14ac:dyDescent="0.15"/>
    <row r="160" s="323" customFormat="1" ht="13.5" hidden="1" customHeight="1" x14ac:dyDescent="0.15"/>
  </sheetData>
  <sheetProtection algorithmName="SHA-512" hashValue="0ZRWXUVgo/X/MU5I0hVJN409HOdo89QiakAW/ZIh2eSehxwMZEok3hmM+2HrlJqGMJxQ0kmnKQRltGIdHlGK2Q==" saltValue="4WJQtinwOMR8Nk2yx5y6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6BEC-9524-434A-951C-D57937838293}">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25" customWidth="1"/>
    <col min="35" max="122" width="2.5" style="326" customWidth="1"/>
    <col min="123" max="16384" width="2.5" style="326" hidden="1"/>
  </cols>
  <sheetData>
    <row r="1" spans="1:34" ht="13.5" customHeight="1" x14ac:dyDescent="0.1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x14ac:dyDescent="0.15">
      <c r="S2" s="326"/>
      <c r="AH2" s="326"/>
    </row>
    <row r="3" spans="1: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x14ac:dyDescent="0.15"/>
    <row r="5" spans="1:34" x14ac:dyDescent="0.15"/>
    <row r="6" spans="1:34" x14ac:dyDescent="0.15"/>
    <row r="7" spans="1:34" x14ac:dyDescent="0.15"/>
    <row r="8" spans="1:34" x14ac:dyDescent="0.15"/>
    <row r="9" spans="1:34" x14ac:dyDescent="0.15">
      <c r="AH9" s="32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565</v>
      </c>
    </row>
  </sheetData>
  <sheetProtection algorithmName="SHA-512" hashValue="Wp0KZiwajU9Lgo7ZjxUG2+uynYepGwxTd+4esP44Xgc07S33FnOm/B+WAuGD2JmoV88Cpl8YgAee3BNEVizuPw==" saltValue="Nrds67rmjs2S4/Qg3mwoJg==" spinCount="100000" sheet="1" objects="1" scenarios="1"/>
  <dataConsolidate/>
  <phoneticPr fontId="45"/>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61DB4-01EB-4EA8-BC68-B27D21E504D6}">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25" customWidth="1"/>
    <col min="35" max="122" width="2.5" style="326" customWidth="1"/>
    <col min="123" max="16384" width="2.5" style="326" hidden="1"/>
  </cols>
  <sheetData>
    <row r="1" spans="2:34" ht="13.5" customHeight="1" x14ac:dyDescent="0.15">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x14ac:dyDescent="0.15">
      <c r="S2" s="326"/>
      <c r="AH2" s="326"/>
    </row>
    <row r="3" spans="2: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x14ac:dyDescent="0.15"/>
    <row r="5" spans="2:34" x14ac:dyDescent="0.15"/>
    <row r="6" spans="2:34" x14ac:dyDescent="0.15"/>
    <row r="7" spans="2:34" x14ac:dyDescent="0.15"/>
    <row r="8" spans="2:34" x14ac:dyDescent="0.15"/>
    <row r="9" spans="2:34" x14ac:dyDescent="0.15">
      <c r="AH9" s="32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c r="AG59" s="326"/>
      <c r="AH59" s="326"/>
    </row>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565</v>
      </c>
    </row>
  </sheetData>
  <sheetProtection algorithmName="SHA-512" hashValue="eq33e2ZBYQPgHuZZ9xmTOFhEhFu93M+PwLuiBRyK5ElE+8RfR566EX+o3VsZL/RhgId1Hm/990pTmIxOvYy3gA==" saltValue="nChPslxH2WMweW8V1Sd6Uw==" spinCount="100000" sheet="1" objects="1" scenarios="1"/>
  <dataConsolidate/>
  <phoneticPr fontId="45"/>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77</v>
      </c>
      <c r="E2" s="141"/>
      <c r="F2" s="313" t="s">
        <v>524</v>
      </c>
      <c r="G2" s="165"/>
      <c r="H2" s="175"/>
    </row>
    <row r="3" spans="1:8" x14ac:dyDescent="0.15">
      <c r="A3" s="131" t="s">
        <v>244</v>
      </c>
      <c r="B3" s="123"/>
      <c r="C3" s="306"/>
      <c r="D3" s="309">
        <v>60311</v>
      </c>
      <c r="E3" s="311"/>
      <c r="F3" s="314">
        <v>49919</v>
      </c>
      <c r="G3" s="316"/>
      <c r="H3" s="319"/>
    </row>
    <row r="4" spans="1:8" x14ac:dyDescent="0.15">
      <c r="A4" s="116"/>
      <c r="B4" s="122"/>
      <c r="C4" s="307"/>
      <c r="D4" s="310">
        <v>23804</v>
      </c>
      <c r="E4" s="312"/>
      <c r="F4" s="315">
        <v>26398</v>
      </c>
      <c r="G4" s="317"/>
      <c r="H4" s="320"/>
    </row>
    <row r="5" spans="1:8" x14ac:dyDescent="0.15">
      <c r="A5" s="131" t="s">
        <v>132</v>
      </c>
      <c r="B5" s="123"/>
      <c r="C5" s="306"/>
      <c r="D5" s="309">
        <v>41433</v>
      </c>
      <c r="E5" s="311"/>
      <c r="F5" s="314">
        <v>47738</v>
      </c>
      <c r="G5" s="316"/>
      <c r="H5" s="319"/>
    </row>
    <row r="6" spans="1:8" x14ac:dyDescent="0.15">
      <c r="A6" s="116"/>
      <c r="B6" s="122"/>
      <c r="C6" s="307"/>
      <c r="D6" s="310">
        <v>23627</v>
      </c>
      <c r="E6" s="312"/>
      <c r="F6" s="315">
        <v>24937</v>
      </c>
      <c r="G6" s="317"/>
      <c r="H6" s="320"/>
    </row>
    <row r="7" spans="1:8" x14ac:dyDescent="0.15">
      <c r="A7" s="131" t="s">
        <v>242</v>
      </c>
      <c r="B7" s="123"/>
      <c r="C7" s="306"/>
      <c r="D7" s="309">
        <v>47856</v>
      </c>
      <c r="E7" s="311"/>
      <c r="F7" s="314">
        <v>52191</v>
      </c>
      <c r="G7" s="316"/>
      <c r="H7" s="319"/>
    </row>
    <row r="8" spans="1:8" x14ac:dyDescent="0.15">
      <c r="A8" s="116"/>
      <c r="B8" s="122"/>
      <c r="C8" s="307"/>
      <c r="D8" s="310">
        <v>18591</v>
      </c>
      <c r="E8" s="312"/>
      <c r="F8" s="315">
        <v>24843</v>
      </c>
      <c r="G8" s="317"/>
      <c r="H8" s="320"/>
    </row>
    <row r="9" spans="1:8" x14ac:dyDescent="0.15">
      <c r="A9" s="131" t="s">
        <v>507</v>
      </c>
      <c r="B9" s="123"/>
      <c r="C9" s="306"/>
      <c r="D9" s="309">
        <v>30172</v>
      </c>
      <c r="E9" s="311"/>
      <c r="F9" s="314">
        <v>47387</v>
      </c>
      <c r="G9" s="316"/>
      <c r="H9" s="319"/>
    </row>
    <row r="10" spans="1:8" x14ac:dyDescent="0.15">
      <c r="A10" s="116"/>
      <c r="B10" s="122"/>
      <c r="C10" s="307"/>
      <c r="D10" s="310">
        <v>9314</v>
      </c>
      <c r="E10" s="312"/>
      <c r="F10" s="315">
        <v>24928</v>
      </c>
      <c r="G10" s="317"/>
      <c r="H10" s="320"/>
    </row>
    <row r="11" spans="1:8" x14ac:dyDescent="0.15">
      <c r="A11" s="131" t="s">
        <v>522</v>
      </c>
      <c r="B11" s="123"/>
      <c r="C11" s="306"/>
      <c r="D11" s="309">
        <v>26879</v>
      </c>
      <c r="E11" s="311"/>
      <c r="F11" s="314">
        <v>51264</v>
      </c>
      <c r="G11" s="316"/>
      <c r="H11" s="319"/>
    </row>
    <row r="12" spans="1:8" x14ac:dyDescent="0.15">
      <c r="A12" s="116"/>
      <c r="B12" s="122"/>
      <c r="C12" s="308"/>
      <c r="D12" s="310">
        <v>14563</v>
      </c>
      <c r="E12" s="312"/>
      <c r="F12" s="315">
        <v>26040</v>
      </c>
      <c r="G12" s="317"/>
      <c r="H12" s="320"/>
    </row>
    <row r="13" spans="1:8" x14ac:dyDescent="0.15">
      <c r="A13" s="131"/>
      <c r="B13" s="123"/>
      <c r="C13" s="306"/>
      <c r="D13" s="309">
        <v>41330</v>
      </c>
      <c r="E13" s="311"/>
      <c r="F13" s="314">
        <v>49700</v>
      </c>
      <c r="G13" s="318"/>
      <c r="H13" s="319"/>
    </row>
    <row r="14" spans="1:8" x14ac:dyDescent="0.15">
      <c r="A14" s="116"/>
      <c r="B14" s="122"/>
      <c r="C14" s="307"/>
      <c r="D14" s="310">
        <v>17980</v>
      </c>
      <c r="E14" s="312"/>
      <c r="F14" s="315">
        <v>25429</v>
      </c>
      <c r="G14" s="317"/>
      <c r="H14" s="320"/>
    </row>
    <row r="17" spans="1:11" x14ac:dyDescent="0.15">
      <c r="A17" s="298" t="s">
        <v>24</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83</v>
      </c>
      <c r="B19" s="299">
        <f>ROUND(VALUE(SUBSTITUTE(実質収支比率等に係る経年分析!F$48,"▲","-")),2)</f>
        <v>2.85</v>
      </c>
      <c r="C19" s="299">
        <f>ROUND(VALUE(SUBSTITUTE(実質収支比率等に係る経年分析!G$48,"▲","-")),2)</f>
        <v>2.9</v>
      </c>
      <c r="D19" s="299">
        <f>ROUND(VALUE(SUBSTITUTE(実質収支比率等に係る経年分析!H$48,"▲","-")),2)</f>
        <v>2.81</v>
      </c>
      <c r="E19" s="299">
        <f>ROUND(VALUE(SUBSTITUTE(実質収支比率等に係る経年分析!I$48,"▲","-")),2)</f>
        <v>2.46</v>
      </c>
      <c r="F19" s="299">
        <f>ROUND(VALUE(SUBSTITUTE(実質収支比率等に係る経年分析!J$48,"▲","-")),2)</f>
        <v>2.4900000000000002</v>
      </c>
    </row>
    <row r="20" spans="1:11" x14ac:dyDescent="0.15">
      <c r="A20" s="299" t="s">
        <v>40</v>
      </c>
      <c r="B20" s="299">
        <f>ROUND(VALUE(SUBSTITUTE(実質収支比率等に係る経年分析!F$47,"▲","-")),2)</f>
        <v>19.32</v>
      </c>
      <c r="C20" s="299">
        <f>ROUND(VALUE(SUBSTITUTE(実質収支比率等に係る経年分析!G$47,"▲","-")),2)</f>
        <v>17.3</v>
      </c>
      <c r="D20" s="299">
        <f>ROUND(VALUE(SUBSTITUTE(実質収支比率等に係る経年分析!H$47,"▲","-")),2)</f>
        <v>14.8</v>
      </c>
      <c r="E20" s="299">
        <f>ROUND(VALUE(SUBSTITUTE(実質収支比率等に係る経年分析!I$47,"▲","-")),2)</f>
        <v>13.23</v>
      </c>
      <c r="F20" s="299">
        <f>ROUND(VALUE(SUBSTITUTE(実質収支比率等に係る経年分析!J$47,"▲","-")),2)</f>
        <v>11.49</v>
      </c>
    </row>
    <row r="21" spans="1:11" x14ac:dyDescent="0.15">
      <c r="A21" s="299" t="s">
        <v>107</v>
      </c>
      <c r="B21" s="299">
        <f>IF(ISNUMBER(VALUE(SUBSTITUTE(実質収支比率等に係る経年分析!F$49,"▲","-"))),ROUND(VALUE(SUBSTITUTE(実質収支比率等に係る経年分析!F$49,"▲","-")),2),NA())</f>
        <v>-0.63</v>
      </c>
      <c r="C21" s="299">
        <f>IF(ISNUMBER(VALUE(SUBSTITUTE(実質収支比率等に係る経年分析!G$49,"▲","-"))),ROUND(VALUE(SUBSTITUTE(実質収支比率等に係る経年分析!G$49,"▲","-")),2),NA())</f>
        <v>-3.34</v>
      </c>
      <c r="D21" s="299">
        <f>IF(ISNUMBER(VALUE(SUBSTITUTE(実質収支比率等に係る経年分析!H$49,"▲","-"))),ROUND(VALUE(SUBSTITUTE(実質収支比率等に係る経年分析!H$49,"▲","-")),2),NA())</f>
        <v>-3.51</v>
      </c>
      <c r="E21" s="299">
        <f>IF(ISNUMBER(VALUE(SUBSTITUTE(実質収支比率等に係る経年分析!I$49,"▲","-"))),ROUND(VALUE(SUBSTITUTE(実質収支比率等に係る経年分析!I$49,"▲","-")),2),NA())</f>
        <v>-2.73</v>
      </c>
      <c r="F21" s="299">
        <f>IF(ISNUMBER(VALUE(SUBSTITUTE(実質収支比率等に係る経年分析!J$49,"▲","-"))),ROUND(VALUE(SUBSTITUTE(実質収支比率等に係る経年分析!J$49,"▲","-")),2),NA())</f>
        <v>-2.72</v>
      </c>
    </row>
    <row r="24" spans="1:11" x14ac:dyDescent="0.15">
      <c r="A24" s="298" t="s">
        <v>95</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109</v>
      </c>
      <c r="C26" s="300" t="s">
        <v>67</v>
      </c>
      <c r="D26" s="300" t="s">
        <v>109</v>
      </c>
      <c r="E26" s="300" t="s">
        <v>67</v>
      </c>
      <c r="F26" s="300" t="s">
        <v>109</v>
      </c>
      <c r="G26" s="300" t="s">
        <v>67</v>
      </c>
      <c r="H26" s="300" t="s">
        <v>109</v>
      </c>
      <c r="I26" s="300" t="s">
        <v>67</v>
      </c>
      <c r="J26" s="300" t="s">
        <v>109</v>
      </c>
      <c r="K26" s="300" t="s">
        <v>67</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15">
      <c r="A30" s="300" t="str">
        <f>IF(連結実質赤字比率に係る赤字・黒字の構成分析!C$40="",NA(),連結実質赤字比率に係る赤字・黒字の構成分析!C$40)</f>
        <v>介護保険特別会計（介護サービス事業勘定）</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v>
      </c>
    </row>
    <row r="31" spans="1:11" x14ac:dyDescent="0.15">
      <c r="A31" s="300" t="str">
        <f>IF(連結実質赤字比率に係る赤字・黒字の構成分析!C$39="",NA(),連結実質赤字比率に係る赤字・黒字の構成分析!C$39)</f>
        <v>後期高齢者医療特別会計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0.01</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0.01</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0.01</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0.01</v>
      </c>
    </row>
    <row r="32" spans="1:11" x14ac:dyDescent="0.15">
      <c r="A32" s="300" t="str">
        <f>IF(連結実質赤字比率に係る赤字・黒字の構成分析!C$38="",NA(),連結実質赤字比率に係る赤字・黒字の構成分析!C$38)</f>
        <v>国民健康保険特別会計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0.44</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1.1299999999999999</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1.49</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0.67</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0.47</v>
      </c>
    </row>
    <row r="33" spans="1:16" x14ac:dyDescent="0.15">
      <c r="A33" s="300" t="str">
        <f>IF(連結実質赤字比率に係る赤字・黒字の構成分析!C$37="",NA(),連結実質赤字比率に係る赤字・黒字の構成分析!C$37)</f>
        <v>下水道事業会計</v>
      </c>
      <c r="B33" s="300" t="e">
        <f>IF(ROUND(VALUE(SUBSTITUTE(連結実質赤字比率に係る赤字・黒字の構成分析!F$37,"▲","-")),2)&lt;0,ABS(ROUND(VALUE(SUBSTITUTE(連結実質赤字比率に係る赤字・黒字の構成分析!F$37,"▲","-")),2)),NA())</f>
        <v>#VALUE!</v>
      </c>
      <c r="C33" s="300" t="e">
        <f>IF(ROUND(VALUE(SUBSTITUTE(連結実質赤字比率に係る赤字・黒字の構成分析!F$37,"▲","-")),2)&gt;=0,ABS(ROUND(VALUE(SUBSTITUTE(連結実質赤字比率に係る赤字・黒字の構成分析!F$37,"▲","-")),2)),NA())</f>
        <v>#VALUE!</v>
      </c>
      <c r="D33" s="300" t="e">
        <f>IF(ROUND(VALUE(SUBSTITUTE(連結実質赤字比率に係る赤字・黒字の構成分析!G$37,"▲","-")),2)&lt;0,ABS(ROUND(VALUE(SUBSTITUTE(連結実質赤字比率に係る赤字・黒字の構成分析!G$37,"▲","-")),2)),NA())</f>
        <v>#VALUE!</v>
      </c>
      <c r="E33" s="300" t="e">
        <f>IF(ROUND(VALUE(SUBSTITUTE(連結実質赤字比率に係る赤字・黒字の構成分析!G$37,"▲","-")),2)&gt;=0,ABS(ROUND(VALUE(SUBSTITUTE(連結実質赤字比率に係る赤字・黒字の構成分析!G$37,"▲","-")),2)),NA())</f>
        <v>#VALUE!</v>
      </c>
      <c r="F33" s="300" t="e">
        <f>IF(ROUND(VALUE(SUBSTITUTE(連結実質赤字比率に係る赤字・黒字の構成分析!H$37,"▲","-")),2)&lt;0,ABS(ROUND(VALUE(SUBSTITUTE(連結実質赤字比率に係る赤字・黒字の構成分析!H$37,"▲","-")),2)),NA())</f>
        <v>#VALUE!</v>
      </c>
      <c r="G33" s="300" t="e">
        <f>IF(ROUND(VALUE(SUBSTITUTE(連結実質赤字比率に係る赤字・黒字の構成分析!H$37,"▲","-")),2)&gt;=0,ABS(ROUND(VALUE(SUBSTITUTE(連結実質赤字比率に係る赤字・黒字の構成分析!H$37,"▲","-")),2)),NA())</f>
        <v>#VALUE!</v>
      </c>
      <c r="H33" s="300" t="e">
        <f>IF(ROUND(VALUE(SUBSTITUTE(連結実質赤字比率に係る赤字・黒字の構成分析!I$37,"▲","-")),2)&lt;0,ABS(ROUND(VALUE(SUBSTITUTE(連結実質赤字比率に係る赤字・黒字の構成分析!I$37,"▲","-")),2)),NA())</f>
        <v>#VALUE!</v>
      </c>
      <c r="I33" s="300" t="e">
        <f>IF(ROUND(VALUE(SUBSTITUTE(連結実質赤字比率に係る赤字・黒字の構成分析!I$37,"▲","-")),2)&gt;=0,ABS(ROUND(VALUE(SUBSTITUTE(連結実質赤字比率に係る赤字・黒字の構成分析!I$37,"▲","-")),2)),NA())</f>
        <v>#VALUE!</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0.69</v>
      </c>
    </row>
    <row r="34" spans="1:16" x14ac:dyDescent="0.15">
      <c r="A34" s="300" t="str">
        <f>IF(連結実質赤字比率に係る赤字・黒字の構成分析!C$36="",NA(),連結実質赤字比率に係る赤字・黒字の構成分析!C$36)</f>
        <v>介護保険特別会計（保険事業勘定）</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0.55000000000000004</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1.18</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0.52</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0.34</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1.2</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2.84</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2.89</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2.8</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2.4500000000000002</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2.4900000000000002</v>
      </c>
    </row>
    <row r="36" spans="1:16" x14ac:dyDescent="0.15">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5.71</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6.63</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7.42</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8.18</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8.2799999999999994</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110</v>
      </c>
      <c r="C41" s="301"/>
      <c r="D41" s="301" t="s">
        <v>112</v>
      </c>
      <c r="E41" s="301" t="s">
        <v>110</v>
      </c>
      <c r="F41" s="301"/>
      <c r="G41" s="301" t="s">
        <v>112</v>
      </c>
      <c r="H41" s="301" t="s">
        <v>110</v>
      </c>
      <c r="I41" s="301"/>
      <c r="J41" s="301" t="s">
        <v>112</v>
      </c>
      <c r="K41" s="301" t="s">
        <v>110</v>
      </c>
      <c r="L41" s="301"/>
      <c r="M41" s="301" t="s">
        <v>112</v>
      </c>
      <c r="N41" s="301" t="s">
        <v>110</v>
      </c>
      <c r="O41" s="301"/>
      <c r="P41" s="301" t="s">
        <v>112</v>
      </c>
    </row>
    <row r="42" spans="1:16" x14ac:dyDescent="0.15">
      <c r="A42" s="301" t="s">
        <v>113</v>
      </c>
      <c r="B42" s="301"/>
      <c r="C42" s="301"/>
      <c r="D42" s="301">
        <f>'実質公債費比率（分子）の構造'!K$52</f>
        <v>829</v>
      </c>
      <c r="E42" s="301"/>
      <c r="F42" s="301"/>
      <c r="G42" s="301">
        <f>'実質公債費比率（分子）の構造'!L$52</f>
        <v>758</v>
      </c>
      <c r="H42" s="301"/>
      <c r="I42" s="301"/>
      <c r="J42" s="301">
        <f>'実質公債費比率（分子）の構造'!M$52</f>
        <v>768</v>
      </c>
      <c r="K42" s="301"/>
      <c r="L42" s="301"/>
      <c r="M42" s="301">
        <f>'実質公債費比率（分子）の構造'!N$52</f>
        <v>755</v>
      </c>
      <c r="N42" s="301"/>
      <c r="O42" s="301"/>
      <c r="P42" s="301">
        <f>'実質公債費比率（分子）の構造'!O$52</f>
        <v>753</v>
      </c>
    </row>
    <row r="43" spans="1:16" x14ac:dyDescent="0.15">
      <c r="A43" s="301" t="s">
        <v>44</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42</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16</v>
      </c>
      <c r="C45" s="301"/>
      <c r="D45" s="301"/>
      <c r="E45" s="301">
        <f>'実質公債費比率（分子）の構造'!L$49</f>
        <v>84</v>
      </c>
      <c r="F45" s="301"/>
      <c r="G45" s="301"/>
      <c r="H45" s="301">
        <f>'実質公債費比率（分子）の構造'!M$49</f>
        <v>102</v>
      </c>
      <c r="I45" s="301"/>
      <c r="J45" s="301"/>
      <c r="K45" s="301">
        <f>'実質公債費比率（分子）の構造'!N$49</f>
        <v>95</v>
      </c>
      <c r="L45" s="301"/>
      <c r="M45" s="301"/>
      <c r="N45" s="301">
        <f>'実質公債費比率（分子）の構造'!O$49</f>
        <v>95</v>
      </c>
      <c r="O45" s="301"/>
      <c r="P45" s="301"/>
    </row>
    <row r="46" spans="1:16" x14ac:dyDescent="0.15">
      <c r="A46" s="301" t="s">
        <v>37</v>
      </c>
      <c r="B46" s="301">
        <f>'実質公債費比率（分子）の構造'!K$48</f>
        <v>298</v>
      </c>
      <c r="C46" s="301"/>
      <c r="D46" s="301"/>
      <c r="E46" s="301">
        <f>'実質公債費比率（分子）の構造'!L$48</f>
        <v>271</v>
      </c>
      <c r="F46" s="301"/>
      <c r="G46" s="301"/>
      <c r="H46" s="301">
        <f>'実質公債費比率（分子）の構造'!M$48</f>
        <v>277</v>
      </c>
      <c r="I46" s="301"/>
      <c r="J46" s="301"/>
      <c r="K46" s="301">
        <f>'実質公債費比率（分子）の構造'!N$48</f>
        <v>241</v>
      </c>
      <c r="L46" s="301"/>
      <c r="M46" s="301"/>
      <c r="N46" s="301">
        <f>'実質公債費比率（分子）の構造'!O$48</f>
        <v>208</v>
      </c>
      <c r="O46" s="301"/>
      <c r="P46" s="301"/>
    </row>
    <row r="47" spans="1:16" x14ac:dyDescent="0.15">
      <c r="A47" s="301" t="s">
        <v>31</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29</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23</v>
      </c>
      <c r="B49" s="301">
        <f>'実質公債費比率（分子）の構造'!K$45</f>
        <v>919</v>
      </c>
      <c r="C49" s="301"/>
      <c r="D49" s="301"/>
      <c r="E49" s="301">
        <f>'実質公債費比率（分子）の構造'!L$45</f>
        <v>887</v>
      </c>
      <c r="F49" s="301"/>
      <c r="G49" s="301"/>
      <c r="H49" s="301">
        <f>'実質公債費比率（分子）の構造'!M$45</f>
        <v>896</v>
      </c>
      <c r="I49" s="301"/>
      <c r="J49" s="301"/>
      <c r="K49" s="301">
        <f>'実質公債費比率（分子）の構造'!N$45</f>
        <v>888</v>
      </c>
      <c r="L49" s="301"/>
      <c r="M49" s="301"/>
      <c r="N49" s="301">
        <f>'実質公債費比率（分子）の構造'!O$45</f>
        <v>874</v>
      </c>
      <c r="O49" s="301"/>
      <c r="P49" s="301"/>
    </row>
    <row r="50" spans="1:16" x14ac:dyDescent="0.15">
      <c r="A50" s="301" t="s">
        <v>56</v>
      </c>
      <c r="B50" s="301" t="e">
        <f>NA()</f>
        <v>#N/A</v>
      </c>
      <c r="C50" s="301">
        <f>IF(ISNUMBER('実質公債費比率（分子）の構造'!K$53),'実質公債費比率（分子）の構造'!K$53,NA())</f>
        <v>404</v>
      </c>
      <c r="D50" s="301" t="e">
        <f>NA()</f>
        <v>#N/A</v>
      </c>
      <c r="E50" s="301" t="e">
        <f>NA()</f>
        <v>#N/A</v>
      </c>
      <c r="F50" s="301">
        <f>IF(ISNUMBER('実質公債費比率（分子）の構造'!L$53),'実質公債費比率（分子）の構造'!L$53,NA())</f>
        <v>484</v>
      </c>
      <c r="G50" s="301" t="e">
        <f>NA()</f>
        <v>#N/A</v>
      </c>
      <c r="H50" s="301" t="e">
        <f>NA()</f>
        <v>#N/A</v>
      </c>
      <c r="I50" s="301">
        <f>IF(ISNUMBER('実質公債費比率（分子）の構造'!M$53),'実質公債費比率（分子）の構造'!M$53,NA())</f>
        <v>507</v>
      </c>
      <c r="J50" s="301" t="e">
        <f>NA()</f>
        <v>#N/A</v>
      </c>
      <c r="K50" s="301" t="e">
        <f>NA()</f>
        <v>#N/A</v>
      </c>
      <c r="L50" s="301">
        <f>IF(ISNUMBER('実質公債費比率（分子）の構造'!N$53),'実質公債費比率（分子）の構造'!N$53,NA())</f>
        <v>469</v>
      </c>
      <c r="M50" s="301" t="e">
        <f>NA()</f>
        <v>#N/A</v>
      </c>
      <c r="N50" s="301" t="e">
        <f>NA()</f>
        <v>#N/A</v>
      </c>
      <c r="O50" s="301">
        <f>IF(ISNUMBER('実質公債費比率（分子）の構造'!O$53),'実質公債費比率（分子）の構造'!O$53,NA())</f>
        <v>424</v>
      </c>
      <c r="P50" s="301" t="e">
        <f>NA()</f>
        <v>#N/A</v>
      </c>
    </row>
    <row r="53" spans="1:16" x14ac:dyDescent="0.15">
      <c r="A53" s="298" t="s">
        <v>116</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119</v>
      </c>
      <c r="C55" s="300"/>
      <c r="D55" s="300" t="s">
        <v>122</v>
      </c>
      <c r="E55" s="300" t="s">
        <v>119</v>
      </c>
      <c r="F55" s="300"/>
      <c r="G55" s="300" t="s">
        <v>122</v>
      </c>
      <c r="H55" s="300" t="s">
        <v>119</v>
      </c>
      <c r="I55" s="300"/>
      <c r="J55" s="300" t="s">
        <v>122</v>
      </c>
      <c r="K55" s="300" t="s">
        <v>119</v>
      </c>
      <c r="L55" s="300"/>
      <c r="M55" s="300" t="s">
        <v>122</v>
      </c>
      <c r="N55" s="300" t="s">
        <v>119</v>
      </c>
      <c r="O55" s="300"/>
      <c r="P55" s="300" t="s">
        <v>122</v>
      </c>
    </row>
    <row r="56" spans="1:16" x14ac:dyDescent="0.15">
      <c r="A56" s="300" t="s">
        <v>50</v>
      </c>
      <c r="B56" s="300"/>
      <c r="C56" s="300"/>
      <c r="D56" s="300">
        <f>'将来負担比率（分子）の構造'!I$52</f>
        <v>8792</v>
      </c>
      <c r="E56" s="300"/>
      <c r="F56" s="300"/>
      <c r="G56" s="300">
        <f>'将来負担比率（分子）の構造'!J$52</f>
        <v>8814</v>
      </c>
      <c r="H56" s="300"/>
      <c r="I56" s="300"/>
      <c r="J56" s="300">
        <f>'将来負担比率（分子）の構造'!K$52</f>
        <v>8659</v>
      </c>
      <c r="K56" s="300"/>
      <c r="L56" s="300"/>
      <c r="M56" s="300">
        <f>'将来負担比率（分子）の構造'!L$52</f>
        <v>8459</v>
      </c>
      <c r="N56" s="300"/>
      <c r="O56" s="300"/>
      <c r="P56" s="300">
        <f>'将来負担比率（分子）の構造'!M$52</f>
        <v>8260</v>
      </c>
    </row>
    <row r="57" spans="1:16" x14ac:dyDescent="0.15">
      <c r="A57" s="300" t="s">
        <v>90</v>
      </c>
      <c r="B57" s="300"/>
      <c r="C57" s="300"/>
      <c r="D57" s="300">
        <f>'将来負担比率（分子）の構造'!I$51</f>
        <v>161</v>
      </c>
      <c r="E57" s="300"/>
      <c r="F57" s="300"/>
      <c r="G57" s="300">
        <f>'将来負担比率（分子）の構造'!J$51</f>
        <v>151</v>
      </c>
      <c r="H57" s="300"/>
      <c r="I57" s="300"/>
      <c r="J57" s="300">
        <f>'将来負担比率（分子）の構造'!K$51</f>
        <v>134</v>
      </c>
      <c r="K57" s="300"/>
      <c r="L57" s="300"/>
      <c r="M57" s="300">
        <f>'将来負担比率（分子）の構造'!L$51</f>
        <v>125</v>
      </c>
      <c r="N57" s="300"/>
      <c r="O57" s="300"/>
      <c r="P57" s="300">
        <f>'将来負担比率（分子）の構造'!M$51</f>
        <v>115</v>
      </c>
    </row>
    <row r="58" spans="1:16" x14ac:dyDescent="0.15">
      <c r="A58" s="300" t="s">
        <v>88</v>
      </c>
      <c r="B58" s="300"/>
      <c r="C58" s="300"/>
      <c r="D58" s="300">
        <f>'将来負担比率（分子）の構造'!I$50</f>
        <v>2550</v>
      </c>
      <c r="E58" s="300"/>
      <c r="F58" s="300"/>
      <c r="G58" s="300">
        <f>'将来負担比率（分子）の構造'!J$50</f>
        <v>2394</v>
      </c>
      <c r="H58" s="300"/>
      <c r="I58" s="300"/>
      <c r="J58" s="300">
        <f>'将来負担比率（分子）の構造'!K$50</f>
        <v>2345</v>
      </c>
      <c r="K58" s="300"/>
      <c r="L58" s="300"/>
      <c r="M58" s="300">
        <f>'将来負担比率（分子）の構造'!L$50</f>
        <v>2273</v>
      </c>
      <c r="N58" s="300"/>
      <c r="O58" s="300"/>
      <c r="P58" s="300">
        <f>'将来負担比率（分子）の構造'!M$50</f>
        <v>2123</v>
      </c>
    </row>
    <row r="59" spans="1:16" x14ac:dyDescent="0.15">
      <c r="A59" s="300" t="s">
        <v>85</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81</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71</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72</v>
      </c>
      <c r="B62" s="300">
        <f>'将来負担比率（分子）の構造'!I$45</f>
        <v>653</v>
      </c>
      <c r="C62" s="300"/>
      <c r="D62" s="300"/>
      <c r="E62" s="300">
        <f>'将来負担比率（分子）の構造'!J$45</f>
        <v>412</v>
      </c>
      <c r="F62" s="300"/>
      <c r="G62" s="300"/>
      <c r="H62" s="300">
        <f>'将来負担比率（分子）の構造'!K$45</f>
        <v>748</v>
      </c>
      <c r="I62" s="300"/>
      <c r="J62" s="300"/>
      <c r="K62" s="300">
        <f>'将来負担比率（分子）の構造'!L$45</f>
        <v>538</v>
      </c>
      <c r="L62" s="300"/>
      <c r="M62" s="300"/>
      <c r="N62" s="300">
        <f>'将来負担比率（分子）の構造'!M$45</f>
        <v>942</v>
      </c>
      <c r="O62" s="300"/>
      <c r="P62" s="300"/>
    </row>
    <row r="63" spans="1:16" x14ac:dyDescent="0.15">
      <c r="A63" s="300" t="s">
        <v>70</v>
      </c>
      <c r="B63" s="300">
        <f>'将来負担比率（分子）の構造'!I$44</f>
        <v>977</v>
      </c>
      <c r="C63" s="300"/>
      <c r="D63" s="300"/>
      <c r="E63" s="300">
        <f>'将来負担比率（分子）の構造'!J$44</f>
        <v>944</v>
      </c>
      <c r="F63" s="300"/>
      <c r="G63" s="300"/>
      <c r="H63" s="300">
        <f>'将来負担比率（分子）の構造'!K$44</f>
        <v>946</v>
      </c>
      <c r="I63" s="300"/>
      <c r="J63" s="300"/>
      <c r="K63" s="300">
        <f>'将来負担比率（分子）の構造'!L$44</f>
        <v>867</v>
      </c>
      <c r="L63" s="300"/>
      <c r="M63" s="300"/>
      <c r="N63" s="300">
        <f>'将来負担比率（分子）の構造'!M$44</f>
        <v>879</v>
      </c>
      <c r="O63" s="300"/>
      <c r="P63" s="300"/>
    </row>
    <row r="64" spans="1:16" x14ac:dyDescent="0.15">
      <c r="A64" s="300" t="s">
        <v>68</v>
      </c>
      <c r="B64" s="300">
        <f>'将来負担比率（分子）の構造'!I$43</f>
        <v>2856</v>
      </c>
      <c r="C64" s="300"/>
      <c r="D64" s="300"/>
      <c r="E64" s="300">
        <f>'将来負担比率（分子）の構造'!J$43</f>
        <v>2793</v>
      </c>
      <c r="F64" s="300"/>
      <c r="G64" s="300"/>
      <c r="H64" s="300">
        <f>'将来負担比率（分子）の構造'!K$43</f>
        <v>2643</v>
      </c>
      <c r="I64" s="300"/>
      <c r="J64" s="300"/>
      <c r="K64" s="300">
        <f>'将来負担比率（分子）の構造'!L$43</f>
        <v>2426</v>
      </c>
      <c r="L64" s="300"/>
      <c r="M64" s="300"/>
      <c r="N64" s="300">
        <f>'将来負担比率（分子）の構造'!M$43</f>
        <v>1869</v>
      </c>
      <c r="O64" s="300"/>
      <c r="P64" s="300"/>
    </row>
    <row r="65" spans="1:16" x14ac:dyDescent="0.15">
      <c r="A65" s="300" t="s">
        <v>63</v>
      </c>
      <c r="B65" s="300">
        <f>'将来負担比率（分子）の構造'!I$42</f>
        <v>125</v>
      </c>
      <c r="C65" s="300"/>
      <c r="D65" s="300"/>
      <c r="E65" s="300">
        <f>'将来負担比率（分子）の構造'!J$42</f>
        <v>105</v>
      </c>
      <c r="F65" s="300"/>
      <c r="G65" s="300"/>
      <c r="H65" s="300">
        <f>'将来負担比率（分子）の構造'!K$42</f>
        <v>85</v>
      </c>
      <c r="I65" s="300"/>
      <c r="J65" s="300"/>
      <c r="K65" s="300">
        <f>'将来負担比率（分子）の構造'!L$42</f>
        <v>65</v>
      </c>
      <c r="L65" s="300"/>
      <c r="M65" s="300"/>
      <c r="N65" s="300">
        <f>'将来負担比率（分子）の構造'!M$42</f>
        <v>45</v>
      </c>
      <c r="O65" s="300"/>
      <c r="P65" s="300"/>
    </row>
    <row r="66" spans="1:16" x14ac:dyDescent="0.15">
      <c r="A66" s="300" t="s">
        <v>61</v>
      </c>
      <c r="B66" s="300">
        <f>'将来負担比率（分子）の構造'!I$41</f>
        <v>10149</v>
      </c>
      <c r="C66" s="300"/>
      <c r="D66" s="300"/>
      <c r="E66" s="300">
        <f>'将来負担比率（分子）の構造'!J$41</f>
        <v>10250</v>
      </c>
      <c r="F66" s="300"/>
      <c r="G66" s="300"/>
      <c r="H66" s="300">
        <f>'将来負担比率（分子）の構造'!K$41</f>
        <v>10430</v>
      </c>
      <c r="I66" s="300"/>
      <c r="J66" s="300"/>
      <c r="K66" s="300">
        <f>'将来負担比率（分子）の構造'!L$41</f>
        <v>10304</v>
      </c>
      <c r="L66" s="300"/>
      <c r="M66" s="300"/>
      <c r="N66" s="300">
        <f>'将来負担比率（分子）の構造'!M$41</f>
        <v>10221</v>
      </c>
      <c r="O66" s="300"/>
      <c r="P66" s="300"/>
    </row>
    <row r="67" spans="1:16" x14ac:dyDescent="0.15">
      <c r="A67" s="300" t="s">
        <v>94</v>
      </c>
      <c r="B67" s="300" t="e">
        <f>NA()</f>
        <v>#N/A</v>
      </c>
      <c r="C67" s="300">
        <f>IF(ISNUMBER('将来負担比率（分子）の構造'!I$53),IF('将来負担比率（分子）の構造'!I$53&lt;0,0,'将来負担比率（分子）の構造'!I$53),NA())</f>
        <v>3258</v>
      </c>
      <c r="D67" s="300" t="e">
        <f>NA()</f>
        <v>#N/A</v>
      </c>
      <c r="E67" s="300" t="e">
        <f>NA()</f>
        <v>#N/A</v>
      </c>
      <c r="F67" s="300">
        <f>IF(ISNUMBER('将来負担比率（分子）の構造'!J$53),IF('将来負担比率（分子）の構造'!J$53&lt;0,0,'将来負担比率（分子）の構造'!J$53),NA())</f>
        <v>3145</v>
      </c>
      <c r="G67" s="300" t="e">
        <f>NA()</f>
        <v>#N/A</v>
      </c>
      <c r="H67" s="300" t="e">
        <f>NA()</f>
        <v>#N/A</v>
      </c>
      <c r="I67" s="300">
        <f>IF(ISNUMBER('将来負担比率（分子）の構造'!K$53),IF('将来負担比率（分子）の構造'!K$53&lt;0,0,'将来負担比率（分子）の構造'!K$53),NA())</f>
        <v>3714</v>
      </c>
      <c r="J67" s="300" t="e">
        <f>NA()</f>
        <v>#N/A</v>
      </c>
      <c r="K67" s="300" t="e">
        <f>NA()</f>
        <v>#N/A</v>
      </c>
      <c r="L67" s="300">
        <f>IF(ISNUMBER('将来負担比率（分子）の構造'!L$53),IF('将来負担比率（分子）の構造'!L$53&lt;0,0,'将来負担比率（分子）の構造'!L$53),NA())</f>
        <v>3343</v>
      </c>
      <c r="M67" s="300" t="e">
        <f>NA()</f>
        <v>#N/A</v>
      </c>
      <c r="N67" s="300" t="e">
        <f>NA()</f>
        <v>#N/A</v>
      </c>
      <c r="O67" s="300">
        <f>IF(ISNUMBER('将来負担比率（分子）の構造'!M$53),IF('将来負担比率（分子）の構造'!M$53&lt;0,0,'将来負担比率（分子）の構造'!M$53),NA())</f>
        <v>3459</v>
      </c>
      <c r="P67" s="300" t="e">
        <f>NA()</f>
        <v>#N/A</v>
      </c>
    </row>
    <row r="70" spans="1:16" x14ac:dyDescent="0.15">
      <c r="A70" s="303" t="s">
        <v>123</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124</v>
      </c>
      <c r="B72" s="304">
        <f>基金残高に係る経年分析!F55</f>
        <v>888</v>
      </c>
      <c r="C72" s="304">
        <f>基金残高に係る経年分析!G55</f>
        <v>803</v>
      </c>
      <c r="D72" s="304">
        <f>基金残高に係る経年分析!H55</f>
        <v>703</v>
      </c>
    </row>
    <row r="73" spans="1:16" x14ac:dyDescent="0.15">
      <c r="A73" s="302" t="s">
        <v>125</v>
      </c>
      <c r="B73" s="304">
        <f>基金残高に係る経年分析!F56</f>
        <v>558</v>
      </c>
      <c r="C73" s="304">
        <f>基金残高に係る経年分析!G56</f>
        <v>536</v>
      </c>
      <c r="D73" s="304">
        <f>基金残高に係る経年分析!H56</f>
        <v>466</v>
      </c>
    </row>
    <row r="74" spans="1:16" x14ac:dyDescent="0.15">
      <c r="A74" s="302" t="s">
        <v>127</v>
      </c>
      <c r="B74" s="304">
        <f>基金残高に係る経年分析!F57</f>
        <v>497</v>
      </c>
      <c r="C74" s="304">
        <f>基金残高に係る経年分析!G57</f>
        <v>500</v>
      </c>
      <c r="D74" s="304">
        <f>基金残高に係る経年分析!H57</f>
        <v>577</v>
      </c>
    </row>
  </sheetData>
  <sheetProtection algorithmName="SHA-512" hashValue="9xEA3VaRZuzyzlBPu2npm3b08DLtT8P0+1Lk5cfWJzzO+MNwPicv9CSGwiDhf9NkgzGR24gW3ml72AVoqZqzWg==" saltValue="KSmqawwPYXvErqHQDDC2y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2021-02-05T04:56:45Z</dcterms:created>
  <dcterms:modified xsi:type="dcterms:W3CDTF">2021-10-21T05:44:17Z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2021-03-18T07:40:51Z</vt:filetime>
  </property>
</Properties>
</file>