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200"/>
  </bookViews>
  <sheets>
    <sheet name="４－３（３）" sheetId="1" r:id="rId1"/>
  </sheets>
  <definedNames>
    <definedName name="\a">#REF!</definedName>
    <definedName name="\p">#REF!</definedName>
    <definedName name="_xlnm.Print_Area" localSheetId="0">'４－３（３）'!$A$1:$I$118</definedName>
    <definedName name="_xlnm.Print_Area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15" i="1" l="1"/>
  <c r="H116" i="1" s="1"/>
  <c r="G115" i="1"/>
  <c r="F115" i="1"/>
  <c r="E115" i="1"/>
  <c r="D114" i="1"/>
  <c r="D115" i="1" s="1"/>
  <c r="I113" i="1"/>
  <c r="I112" i="1"/>
  <c r="I111" i="1"/>
  <c r="I110" i="1"/>
  <c r="I109" i="1"/>
  <c r="G109" i="1"/>
  <c r="F109" i="1"/>
  <c r="E109" i="1"/>
  <c r="D109" i="1"/>
  <c r="D108" i="1"/>
  <c r="H106" i="1"/>
  <c r="G106" i="1"/>
  <c r="F106" i="1"/>
  <c r="E106" i="1"/>
  <c r="D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G92" i="1"/>
  <c r="F92" i="1"/>
  <c r="E92" i="1"/>
  <c r="D91" i="1"/>
  <c r="D90" i="1"/>
  <c r="H89" i="1"/>
  <c r="G89" i="1"/>
  <c r="F89" i="1"/>
  <c r="E89" i="1"/>
  <c r="D88" i="1"/>
  <c r="D89" i="1" s="1"/>
  <c r="I87" i="1"/>
  <c r="I89" i="1" s="1"/>
  <c r="I84" i="1"/>
  <c r="G84" i="1"/>
  <c r="F84" i="1"/>
  <c r="E84" i="1"/>
  <c r="D83" i="1"/>
  <c r="D82" i="1"/>
  <c r="I81" i="1"/>
  <c r="G81" i="1"/>
  <c r="F81" i="1"/>
  <c r="E81" i="1"/>
  <c r="D80" i="1"/>
  <c r="D79" i="1"/>
  <c r="H78" i="1"/>
  <c r="H85" i="1" s="1"/>
  <c r="G78" i="1"/>
  <c r="F78" i="1"/>
  <c r="E78" i="1"/>
  <c r="D77" i="1"/>
  <c r="D78" i="1" s="1"/>
  <c r="I76" i="1"/>
  <c r="I78" i="1" s="1"/>
  <c r="H75" i="1"/>
  <c r="G75" i="1"/>
  <c r="F75" i="1"/>
  <c r="E75" i="1"/>
  <c r="D74" i="1"/>
  <c r="D75" i="1" s="1"/>
  <c r="I73" i="1"/>
  <c r="I75" i="1" s="1"/>
  <c r="I70" i="1"/>
  <c r="G70" i="1"/>
  <c r="F70" i="1"/>
  <c r="E70" i="1"/>
  <c r="D69" i="1"/>
  <c r="D68" i="1"/>
  <c r="I67" i="1"/>
  <c r="G67" i="1"/>
  <c r="F67" i="1"/>
  <c r="E67" i="1"/>
  <c r="D66" i="1"/>
  <c r="D65" i="1"/>
  <c r="H64" i="1"/>
  <c r="G64" i="1"/>
  <c r="F64" i="1"/>
  <c r="E64" i="1"/>
  <c r="D64" i="1"/>
  <c r="I63" i="1"/>
  <c r="I62" i="1"/>
  <c r="I64" i="1" s="1"/>
  <c r="H61" i="1"/>
  <c r="G61" i="1"/>
  <c r="F61" i="1"/>
  <c r="E61" i="1"/>
  <c r="D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H46" i="1"/>
  <c r="G46" i="1"/>
  <c r="F46" i="1"/>
  <c r="E46" i="1"/>
  <c r="D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H32" i="1"/>
  <c r="G32" i="1"/>
  <c r="F32" i="1"/>
  <c r="E32" i="1"/>
  <c r="D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G85" i="1" l="1"/>
  <c r="D67" i="1"/>
  <c r="I85" i="1"/>
  <c r="H71" i="1"/>
  <c r="H118" i="1" s="1"/>
  <c r="G116" i="1"/>
  <c r="D84" i="1"/>
  <c r="D92" i="1"/>
  <c r="I106" i="1"/>
  <c r="I115" i="1"/>
  <c r="I116" i="1" s="1"/>
  <c r="I61" i="1"/>
  <c r="G71" i="1"/>
  <c r="D81" i="1"/>
  <c r="E116" i="1"/>
  <c r="I32" i="1"/>
  <c r="I46" i="1"/>
  <c r="D70" i="1"/>
  <c r="F116" i="1"/>
  <c r="D116" i="1"/>
  <c r="E71" i="1"/>
  <c r="E85" i="1"/>
  <c r="F71" i="1"/>
  <c r="F85" i="1"/>
  <c r="D71" i="1" l="1"/>
  <c r="D85" i="1"/>
  <c r="D118" i="1" s="1"/>
  <c r="I71" i="1"/>
  <c r="F118" i="1"/>
  <c r="G118" i="1"/>
  <c r="I118" i="1"/>
  <c r="E118" i="1"/>
</calcChain>
</file>

<file path=xl/sharedStrings.xml><?xml version="1.0" encoding="utf-8"?>
<sst xmlns="http://schemas.openxmlformats.org/spreadsheetml/2006/main" count="123" uniqueCount="101">
  <si>
    <t>（歳入）</t>
    <rPh sb="1" eb="3">
      <t>サイニュウ</t>
    </rPh>
    <phoneticPr fontId="2"/>
  </si>
  <si>
    <t>・市町村交付金（社会保障財源化分）</t>
    <rPh sb="1" eb="2">
      <t>シ</t>
    </rPh>
    <rPh sb="2" eb="4">
      <t>チョウソン</t>
    </rPh>
    <rPh sb="4" eb="7">
      <t>コウフキン</t>
    </rPh>
    <rPh sb="8" eb="10">
      <t>シャカイ</t>
    </rPh>
    <rPh sb="10" eb="12">
      <t>ホショウ</t>
    </rPh>
    <rPh sb="12" eb="14">
      <t>ザイゲン</t>
    </rPh>
    <rPh sb="14" eb="15">
      <t>カ</t>
    </rPh>
    <rPh sb="15" eb="16">
      <t>ブン</t>
    </rPh>
    <phoneticPr fontId="2"/>
  </si>
  <si>
    <t>千円</t>
    <rPh sb="0" eb="2">
      <t>センエン</t>
    </rPh>
    <phoneticPr fontId="2"/>
  </si>
  <si>
    <t>（歳出）</t>
    <rPh sb="1" eb="3">
      <t>サイシュツ</t>
    </rPh>
    <phoneticPr fontId="2"/>
  </si>
  <si>
    <t>・社会保障４経費その他社会保障施策に要する経費</t>
    <rPh sb="1" eb="3">
      <t>シャカイ</t>
    </rPh>
    <rPh sb="3" eb="5">
      <t>ホショウ</t>
    </rPh>
    <rPh sb="6" eb="8">
      <t>ケイヒ</t>
    </rPh>
    <rPh sb="10" eb="11">
      <t>タ</t>
    </rPh>
    <rPh sb="11" eb="13">
      <t>シャカイ</t>
    </rPh>
    <rPh sb="13" eb="15">
      <t>ホショウ</t>
    </rPh>
    <rPh sb="15" eb="16">
      <t>セ</t>
    </rPh>
    <rPh sb="16" eb="17">
      <t>サク</t>
    </rPh>
    <rPh sb="18" eb="19">
      <t>ヨウ</t>
    </rPh>
    <rPh sb="21" eb="23">
      <t>ケイヒ</t>
    </rPh>
    <phoneticPr fontId="2"/>
  </si>
  <si>
    <t>【社会保障４経費その他社会保障施策に要する経費：決算額】</t>
    <rPh sb="1" eb="3">
      <t>シャカイ</t>
    </rPh>
    <rPh sb="3" eb="5">
      <t>ホショウ</t>
    </rPh>
    <rPh sb="6" eb="8">
      <t>ケイヒ</t>
    </rPh>
    <rPh sb="10" eb="11">
      <t>タ</t>
    </rPh>
    <rPh sb="11" eb="13">
      <t>シャカイ</t>
    </rPh>
    <rPh sb="13" eb="15">
      <t>ホショウ</t>
    </rPh>
    <rPh sb="15" eb="17">
      <t>セサク</t>
    </rPh>
    <rPh sb="18" eb="19">
      <t>ヨウ</t>
    </rPh>
    <rPh sb="21" eb="23">
      <t>ケイヒ</t>
    </rPh>
    <rPh sb="24" eb="27">
      <t>ケッサンガク</t>
    </rPh>
    <phoneticPr fontId="2"/>
  </si>
  <si>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</si>
  <si>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</si>
  <si>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事業名</t>
    <rPh sb="0" eb="3">
      <t>ジギョウメイ</t>
    </rPh>
    <phoneticPr fontId="2"/>
  </si>
  <si>
    <t>経　　費</t>
    <rPh sb="0" eb="1">
      <t>キョウ</t>
    </rPh>
    <rPh sb="3" eb="4">
      <t>ヒ</t>
    </rPh>
    <phoneticPr fontId="2"/>
  </si>
  <si>
    <t>財　　　源　　　内　　　訳</t>
    <rPh sb="0" eb="1">
      <t>ザイ</t>
    </rPh>
    <rPh sb="4" eb="5">
      <t>ミナモト</t>
    </rPh>
    <rPh sb="8" eb="9">
      <t>ナイ</t>
    </rPh>
    <rPh sb="12" eb="13">
      <t>ヤク</t>
    </rPh>
    <phoneticPr fontId="2"/>
  </si>
  <si>
    <t>特　　定　　財　　源</t>
    <rPh sb="0" eb="1">
      <t>トク</t>
    </rPh>
    <rPh sb="3" eb="4">
      <t>サダム</t>
    </rPh>
    <rPh sb="6" eb="7">
      <t>ザイ</t>
    </rPh>
    <rPh sb="9" eb="10">
      <t>ミナモト</t>
    </rPh>
    <phoneticPr fontId="2"/>
  </si>
  <si>
    <t>一　般　財　源</t>
    <rPh sb="0" eb="1">
      <t>イチ</t>
    </rPh>
    <rPh sb="2" eb="3">
      <t>パン</t>
    </rPh>
    <rPh sb="4" eb="5">
      <t>ザイ</t>
    </rPh>
    <rPh sb="6" eb="7">
      <t>ミナモト</t>
    </rPh>
    <phoneticPr fontId="2"/>
  </si>
  <si>
    <t>国（県）
支出金</t>
    <rPh sb="0" eb="1">
      <t>クニ</t>
    </rPh>
    <rPh sb="2" eb="3">
      <t>ケン</t>
    </rPh>
    <rPh sb="5" eb="8">
      <t>シシュツキン</t>
    </rPh>
    <phoneticPr fontId="2"/>
  </si>
  <si>
    <t>市債</t>
    <rPh sb="0" eb="2">
      <t>シサイ</t>
    </rPh>
    <phoneticPr fontId="2"/>
  </si>
  <si>
    <t>その他</t>
    <rPh sb="2" eb="3">
      <t>タ</t>
    </rPh>
    <phoneticPr fontId="2"/>
  </si>
  <si>
    <t>社会保障財源化分の市町村交付金</t>
    <rPh sb="0" eb="2">
      <t>シャカイ</t>
    </rPh>
    <rPh sb="2" eb="4">
      <t>ホショウ</t>
    </rPh>
    <rPh sb="4" eb="6">
      <t>ザイゲン</t>
    </rPh>
    <rPh sb="6" eb="7">
      <t>カ</t>
    </rPh>
    <rPh sb="7" eb="8">
      <t>ブン</t>
    </rPh>
    <rPh sb="9" eb="12">
      <t>シチョウソン</t>
    </rPh>
    <rPh sb="12" eb="15">
      <t>コウフキン</t>
    </rPh>
    <phoneticPr fontId="2"/>
  </si>
  <si>
    <t>社会　　福祉</t>
    <rPh sb="0" eb="2">
      <t>シャカイ</t>
    </rPh>
    <rPh sb="4" eb="6">
      <t>フクシ</t>
    </rPh>
    <phoneticPr fontId="2"/>
  </si>
  <si>
    <t>障害者福祉事業</t>
    <rPh sb="0" eb="3">
      <t>ショウガイシャ</t>
    </rPh>
    <rPh sb="3" eb="5">
      <t>フクシ</t>
    </rPh>
    <rPh sb="5" eb="7">
      <t>ジギョウ</t>
    </rPh>
    <phoneticPr fontId="2"/>
  </si>
  <si>
    <t>社会福祉総務費</t>
  </si>
  <si>
    <t>重度心身障害者医療費給付事業</t>
  </si>
  <si>
    <t>老人・身体障害者はり・きゅう助成事業</t>
  </si>
  <si>
    <t>心身障害者福祉年金給付事業</t>
  </si>
  <si>
    <t>自立支援医療給付事業</t>
  </si>
  <si>
    <t>在宅重度障がい者住宅改造助成事業</t>
  </si>
  <si>
    <t>社会福祉法人等による利用者負担軽減事業</t>
  </si>
  <si>
    <t>精神障害者デイケア事業</t>
  </si>
  <si>
    <t>市町村審査会運営事業</t>
  </si>
  <si>
    <t>地域自立支援協議会運営事業</t>
  </si>
  <si>
    <t>地域生活支援事業</t>
  </si>
  <si>
    <t>補装具費支給事業</t>
  </si>
  <si>
    <t>障害者自立支援給付事業</t>
  </si>
  <si>
    <t>障害福祉総合支援総務費</t>
  </si>
  <si>
    <t>障害児通所支援給付事業</t>
  </si>
  <si>
    <t>身体・知的相談員設置事業</t>
  </si>
  <si>
    <t>障害児通所支援利用促進事業</t>
  </si>
  <si>
    <t>計</t>
    <rPh sb="0" eb="1">
      <t>ケイ</t>
    </rPh>
    <phoneticPr fontId="2"/>
  </si>
  <si>
    <t>高齢者福祉事業</t>
    <rPh sb="0" eb="3">
      <t>コウレイシャ</t>
    </rPh>
    <rPh sb="3" eb="5">
      <t>フクシ</t>
    </rPh>
    <rPh sb="5" eb="7">
      <t>ジギョウ</t>
    </rPh>
    <phoneticPr fontId="2"/>
  </si>
  <si>
    <t>社会福祉協議会補助事業</t>
  </si>
  <si>
    <t>民生委員活動支援事業</t>
  </si>
  <si>
    <t>災害時要援護者管理システム事業</t>
  </si>
  <si>
    <t>地域福祉等推進特別支援事業</t>
  </si>
  <si>
    <t>老人福祉費</t>
  </si>
  <si>
    <t>在宅老人福祉事業（老人クラブ活動等社会活活促進事業）</t>
  </si>
  <si>
    <t>在宅老人福祉事業（老人日常生活用具給付事業）</t>
  </si>
  <si>
    <t>老人保護措置費</t>
  </si>
  <si>
    <t>緊急通報装置設置事業</t>
  </si>
  <si>
    <t>在宅高齢者住宅改造助成事業</t>
  </si>
  <si>
    <t>老人在宅介護者手当助成事業</t>
  </si>
  <si>
    <t>老人福祉費（介護予防分）</t>
  </si>
  <si>
    <t>日出町生きがいづくり活動拠点整備事業</t>
  </si>
  <si>
    <t>児童福祉事業</t>
    <rPh sb="0" eb="2">
      <t>ジドウ</t>
    </rPh>
    <rPh sb="2" eb="4">
      <t>フクシ</t>
    </rPh>
    <rPh sb="4" eb="6">
      <t>ジギョウ</t>
    </rPh>
    <phoneticPr fontId="2"/>
  </si>
  <si>
    <t>児童福祉総務費</t>
  </si>
  <si>
    <t>児童手当扶助事業</t>
  </si>
  <si>
    <t>ブックスタート事業</t>
  </si>
  <si>
    <t>新生児誕生祝金支給事業</t>
  </si>
  <si>
    <t>複合施設内子育て支援スペース運営事業</t>
  </si>
  <si>
    <t>多子世帯生活支援事業</t>
  </si>
  <si>
    <t>子育てほっとクーポン活用事業</t>
  </si>
  <si>
    <t>児童運営費事務事業</t>
  </si>
  <si>
    <t>地域子育て支援事業</t>
  </si>
  <si>
    <t>乳児家庭全戸訪問事業</t>
  </si>
  <si>
    <t>保育所緊急整備事業</t>
  </si>
  <si>
    <t>児童館・母親クラブ事業</t>
  </si>
  <si>
    <t>保育所衛生・安全対策事業</t>
  </si>
  <si>
    <t>子どものための教育・保育給付事業</t>
  </si>
  <si>
    <t>母子福祉事業</t>
    <rPh sb="0" eb="2">
      <t>ボシ</t>
    </rPh>
    <rPh sb="2" eb="4">
      <t>フクシ</t>
    </rPh>
    <rPh sb="4" eb="6">
      <t>ジギョウ</t>
    </rPh>
    <phoneticPr fontId="2"/>
  </si>
  <si>
    <t>ひとり親家庭等医療費助成事業</t>
  </si>
  <si>
    <t>生活保護扶助事業</t>
    <rPh sb="0" eb="2">
      <t>セイカツ</t>
    </rPh>
    <rPh sb="2" eb="4">
      <t>ホゴ</t>
    </rPh>
    <rPh sb="4" eb="6">
      <t>フジョ</t>
    </rPh>
    <rPh sb="6" eb="8">
      <t>ジギョウ</t>
    </rPh>
    <phoneticPr fontId="2"/>
  </si>
  <si>
    <t>その他事業</t>
    <rPh sb="2" eb="3">
      <t>タ</t>
    </rPh>
    <rPh sb="3" eb="5">
      <t>ジギョウ</t>
    </rPh>
    <phoneticPr fontId="2"/>
  </si>
  <si>
    <t>小計</t>
    <rPh sb="0" eb="2">
      <t>ショウケイ</t>
    </rPh>
    <phoneticPr fontId="2"/>
  </si>
  <si>
    <t>社会　　保険</t>
    <rPh sb="0" eb="2">
      <t>シャカイ</t>
    </rPh>
    <rPh sb="4" eb="6">
      <t>ホケン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</si>
  <si>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</si>
  <si>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</si>
  <si>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国民健康保険事業</t>
    <phoneticPr fontId="2"/>
  </si>
  <si>
    <t>国民年金事業</t>
    <rPh sb="0" eb="2">
      <t>コクミン</t>
    </rPh>
    <rPh sb="2" eb="4">
      <t>ネンキン</t>
    </rPh>
    <rPh sb="4" eb="6">
      <t>ジギョウ</t>
    </rPh>
    <phoneticPr fontId="2"/>
  </si>
  <si>
    <t>保健　　衛生</t>
    <rPh sb="0" eb="2">
      <t>ホケン</t>
    </rPh>
    <rPh sb="4" eb="6">
      <t>エイセイ</t>
    </rPh>
    <phoneticPr fontId="2"/>
  </si>
  <si>
    <t>高齢者医療事業</t>
    <rPh sb="0" eb="3">
      <t>コウレイシャ</t>
    </rPh>
    <rPh sb="3" eb="5">
      <t>イリョウ</t>
    </rPh>
    <rPh sb="5" eb="7">
      <t>ジギョウ</t>
    </rPh>
    <phoneticPr fontId="2"/>
  </si>
  <si>
    <t>後期高齢者医療事業</t>
    <phoneticPr fontId="2"/>
  </si>
  <si>
    <t>病院事業</t>
    <rPh sb="0" eb="2">
      <t>ビョウイン</t>
    </rPh>
    <rPh sb="2" eb="4">
      <t>ジギョウ</t>
    </rPh>
    <phoneticPr fontId="2"/>
  </si>
  <si>
    <t>疾病予防対策事業</t>
    <rPh sb="0" eb="2">
      <t>シッペイ</t>
    </rPh>
    <rPh sb="2" eb="4">
      <t>ヨボウ</t>
    </rPh>
    <rPh sb="4" eb="6">
      <t>タイサク</t>
    </rPh>
    <rPh sb="6" eb="8">
      <t>ジギョウ</t>
    </rPh>
    <phoneticPr fontId="2"/>
  </si>
  <si>
    <t>保健対策推進事業</t>
  </si>
  <si>
    <t>日出町健康増進・食育推進計画推進事業</t>
  </si>
  <si>
    <t>食育推進事業</t>
  </si>
  <si>
    <t>健康づくり推進協議会事業</t>
  </si>
  <si>
    <t>健康運動普及推進員育成支援事業</t>
  </si>
  <si>
    <t>予防接種事業</t>
  </si>
  <si>
    <t>健康増進事業</t>
  </si>
  <si>
    <t>がん検診推進事業</t>
  </si>
  <si>
    <t>高齢者予防接種事業</t>
  </si>
  <si>
    <t>任意予防接種事業</t>
  </si>
  <si>
    <t>がん検診受診勧奨事業</t>
  </si>
  <si>
    <t>乳幼児健診・育児相談事業</t>
  </si>
  <si>
    <t>新たなステージに入ったがん検診の総合支援事業</t>
  </si>
  <si>
    <t>医療提供体制確保事業</t>
    <rPh sb="0" eb="2">
      <t>イリョウ</t>
    </rPh>
    <rPh sb="2" eb="4">
      <t>テイキョウ</t>
    </rPh>
    <rPh sb="4" eb="6">
      <t>タイセイ</t>
    </rPh>
    <rPh sb="6" eb="8">
      <t>カクホ</t>
    </rPh>
    <rPh sb="8" eb="10">
      <t>ジギョウ</t>
    </rPh>
    <phoneticPr fontId="2"/>
  </si>
  <si>
    <t>子ども医療費助成事業</t>
  </si>
  <si>
    <t>未熟児養育医療費給付事業</t>
  </si>
  <si>
    <t>不妊治療費助成事業</t>
  </si>
  <si>
    <t>小児等救急医療体制整備事業</t>
  </si>
  <si>
    <t>合計</t>
    <rPh sb="0" eb="1">
      <t>ゴウ</t>
    </rPh>
    <rPh sb="1" eb="2">
      <t>ケイ</t>
    </rPh>
    <phoneticPr fontId="2"/>
  </si>
  <si>
    <t>平成２７年度　引上げ分の地方消費税収を充当した社会保障４経費その他社会保障施策に要する経費</t>
    <rPh sb="0" eb="2">
      <t>ヘイセイ</t>
    </rPh>
    <rPh sb="4" eb="6">
      <t>ネンド</t>
    </rPh>
    <rPh sb="7" eb="9">
      <t>ヒキア</t>
    </rPh>
    <rPh sb="10" eb="11">
      <t>ブン</t>
    </rPh>
    <rPh sb="12" eb="14">
      <t>チホウ</t>
    </rPh>
    <rPh sb="14" eb="17">
      <t>ショウヒゼイ</t>
    </rPh>
    <rPh sb="17" eb="18">
      <t>シュウ</t>
    </rPh>
    <rPh sb="19" eb="21">
      <t>ジュウトウ</t>
    </rPh>
    <rPh sb="23" eb="25">
      <t>シャカイ</t>
    </rPh>
    <rPh sb="25" eb="27">
      <t>ホショウ</t>
    </rPh>
    <rPh sb="28" eb="30">
      <t>ケイヒ</t>
    </rPh>
    <rPh sb="32" eb="33">
      <t>ホカ</t>
    </rPh>
    <rPh sb="33" eb="35">
      <t>シャカイ</t>
    </rPh>
    <rPh sb="35" eb="37">
      <t>ホショウ</t>
    </rPh>
    <rPh sb="37" eb="38">
      <t>セ</t>
    </rPh>
    <rPh sb="38" eb="39">
      <t>サク</t>
    </rPh>
    <rPh sb="40" eb="41">
      <t>ヨウ</t>
    </rPh>
    <rPh sb="43" eb="4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</si>
</sst>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/>
  </cellStyleXfs>
  <cellXfs count="71">
    <xf numFmtId="0" fontId="0" fillId="0" borderId="0" xfId="0"/>
    <xf numFmtId="0" fontId="1" fillId="0" borderId="0" xfId="2">
      <alignment vertical="center"/>
    </xf>
    <xf numFmtId="0" fontId="1" fillId="0" borderId="0" xfId="2" applyAlignment="1">
      <alignment vertical="center" shrinkToFit="1"/>
    </xf>
    <xf numFmtId="0" fontId="3" fillId="0" borderId="0" xfId="2" applyFont="1" applyBorder="1" applyAlignment="1">
      <alignment horizontal="center" vertical="center"/>
    </xf>
    <xf numFmtId="38" fontId="1" fillId="0" borderId="0" xfId="1" applyAlignmen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vertical="center" shrinkToFit="1"/>
    </xf>
    <xf numFmtId="38" fontId="4" fillId="0" borderId="0" xfId="1" applyFont="1" applyAlignment="1">
      <alignment vertical="center"/>
    </xf>
    <xf numFmtId="0" fontId="5" fillId="0" borderId="0" xfId="2" applyFont="1">
      <alignment vertical="center"/>
    </xf>
    <xf numFmtId="0" fontId="0" fillId="0" borderId="0" xfId="0" applyBorder="1" applyAlignment="1">
      <alignment vertical="center"/>
    </xf>
    <xf numFmtId="0" fontId="6" fillId="0" borderId="0" xfId="2" applyFo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38" fontId="0" fillId="0" borderId="0" xfId="1" applyFont="1" applyAlignment="1">
      <alignment vertical="center"/>
    </xf>
    <xf numFmtId="0" fontId="1" fillId="0" borderId="5" xfId="2" applyBorder="1" applyAlignment="1">
      <alignment horizontal="left" vertical="center" shrinkToFit="1"/>
    </xf>
    <xf numFmtId="38" fontId="0" fillId="0" borderId="5" xfId="3" applyFont="1" applyBorder="1">
      <alignment vertical="center"/>
    </xf>
    <xf numFmtId="0" fontId="1" fillId="0" borderId="6" xfId="2" applyBorder="1" applyAlignment="1">
      <alignment horizontal="left" vertical="center" shrinkToFit="1"/>
    </xf>
    <xf numFmtId="38" fontId="0" fillId="0" borderId="6" xfId="3" applyFont="1" applyBorder="1">
      <alignment vertical="center"/>
    </xf>
    <xf numFmtId="0" fontId="0" fillId="0" borderId="6" xfId="2" applyFont="1" applyBorder="1" applyAlignment="1">
      <alignment horizontal="left" vertical="center" shrinkToFit="1"/>
    </xf>
    <xf numFmtId="0" fontId="1" fillId="0" borderId="7" xfId="2" applyBorder="1" applyAlignment="1">
      <alignment horizontal="left" vertical="center" shrinkToFit="1"/>
    </xf>
    <xf numFmtId="38" fontId="0" fillId="0" borderId="7" xfId="3" applyFont="1" applyBorder="1">
      <alignment vertical="center"/>
    </xf>
    <xf numFmtId="0" fontId="1" fillId="0" borderId="10" xfId="2" applyBorder="1" applyAlignment="1">
      <alignment horizontal="distributed" vertical="center" indent="2"/>
    </xf>
    <xf numFmtId="0" fontId="1" fillId="0" borderId="11" xfId="2" applyBorder="1" applyAlignment="1">
      <alignment horizontal="left" vertical="center" shrinkToFit="1"/>
    </xf>
    <xf numFmtId="38" fontId="0" fillId="0" borderId="11" xfId="3" applyFont="1" applyBorder="1">
      <alignment vertical="center"/>
    </xf>
    <xf numFmtId="0" fontId="1" fillId="0" borderId="12" xfId="2" applyBorder="1">
      <alignment vertical="center"/>
    </xf>
    <xf numFmtId="0" fontId="1" fillId="0" borderId="12" xfId="2" applyBorder="1" applyAlignment="1">
      <alignment horizontal="left" vertical="center" shrinkToFit="1"/>
    </xf>
    <xf numFmtId="38" fontId="0" fillId="0" borderId="4" xfId="3" applyFont="1" applyBorder="1">
      <alignment vertical="center"/>
    </xf>
    <xf numFmtId="0" fontId="0" fillId="0" borderId="5" xfId="2" applyFont="1" applyBorder="1" applyAlignment="1">
      <alignment horizontal="left" vertical="center" shrinkToFit="1"/>
    </xf>
    <xf numFmtId="0" fontId="0" fillId="0" borderId="7" xfId="2" applyFont="1" applyBorder="1" applyAlignment="1">
      <alignment horizontal="left" vertical="center" shrinkToFit="1"/>
    </xf>
    <xf numFmtId="0" fontId="1" fillId="0" borderId="10" xfId="2" applyBorder="1" applyAlignment="1">
      <alignment horizontal="left" vertical="center" shrinkToFit="1"/>
    </xf>
    <xf numFmtId="38" fontId="0" fillId="0" borderId="1" xfId="3" applyFont="1" applyBorder="1">
      <alignment vertical="center"/>
    </xf>
    <xf numFmtId="0" fontId="8" fillId="0" borderId="7" xfId="2" applyFont="1" applyBorder="1" applyAlignment="1" applyProtection="1">
      <alignment horizontal="left" vertical="center" shrinkToFit="1"/>
    </xf>
    <xf numFmtId="0" fontId="1" fillId="0" borderId="17" xfId="2" applyBorder="1" applyAlignment="1">
      <alignment horizontal="left" vertical="center" shrinkToFit="1"/>
    </xf>
    <xf numFmtId="38" fontId="9" fillId="0" borderId="4" xfId="3" applyFont="1" applyBorder="1">
      <alignment vertical="center"/>
    </xf>
    <xf numFmtId="0" fontId="1" fillId="0" borderId="12" xfId="2" applyBorder="1" applyAlignment="1">
      <alignment vertical="center" shrinkToFit="1"/>
    </xf>
    <xf numFmtId="0" fontId="6" fillId="0" borderId="10" xfId="2" applyFont="1" applyBorder="1" applyAlignment="1">
      <alignment horizontal="distributed" vertical="center" shrinkToFit="1"/>
    </xf>
    <xf numFmtId="0" fontId="1" fillId="0" borderId="16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6" fillId="0" borderId="1" xfId="2" applyFont="1" applyBorder="1" applyAlignment="1">
      <alignment horizontal="distributed" vertical="center" indent="2"/>
    </xf>
    <xf numFmtId="0" fontId="6" fillId="0" borderId="10" xfId="2" applyFont="1" applyBorder="1" applyAlignment="1">
      <alignment horizontal="distributed" vertical="center" indent="2"/>
    </xf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8" fillId="0" borderId="16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shrinkToFit="1"/>
    </xf>
    <xf numFmtId="38" fontId="0" fillId="0" borderId="0" xfId="1" applyFont="1" applyFill="1"/>
    <xf numFmtId="38" fontId="4" fillId="0" borderId="0" xfId="1" applyFont="1" applyFill="1" applyAlignment="1">
      <alignment horizontal="right" vertical="center"/>
    </xf>
    <xf numFmtId="0" fontId="4" fillId="0" borderId="0" xfId="2" applyFont="1" applyFill="1">
      <alignment vertical="center"/>
    </xf>
    <xf numFmtId="0" fontId="3" fillId="0" borderId="0" xfId="2" applyFont="1" applyAlignment="1">
      <alignment horizontal="center" vertical="center" shrinkToFit="1"/>
    </xf>
    <xf numFmtId="0" fontId="0" fillId="2" borderId="7" xfId="2" applyFont="1" applyFill="1" applyBorder="1" applyAlignment="1">
      <alignment horizontal="left" vertical="center" shrinkToFit="1"/>
    </xf>
    <xf numFmtId="38" fontId="0" fillId="2" borderId="7" xfId="3" applyFont="1" applyFill="1" applyBorder="1">
      <alignment vertical="center"/>
    </xf>
    <xf numFmtId="0" fontId="0" fillId="2" borderId="11" xfId="2" applyFont="1" applyFill="1" applyBorder="1" applyAlignment="1">
      <alignment horizontal="left" vertical="center" shrinkToFit="1"/>
    </xf>
    <xf numFmtId="38" fontId="0" fillId="2" borderId="11" xfId="3" applyFont="1" applyFill="1" applyBorder="1">
      <alignment vertical="center"/>
    </xf>
  </cellXfs>
  <cellStyles count="12">
    <cellStyle name="桁区切り" xfId="1" builtinId="6"/>
    <cellStyle name="桁区切り 2" xfId="4"/>
    <cellStyle name="桁区切り 3" xfId="3"/>
    <cellStyle name="標準" xfId="0" builtinId="0"/>
    <cellStyle name="標準 2" xfId="5"/>
    <cellStyle name="標準 2 2" xfId="6"/>
    <cellStyle name="標準 3" xfId="2"/>
    <cellStyle name="標準 4" xfId="7"/>
    <cellStyle name="標準 5" xfId="8"/>
    <cellStyle name="標準 6" xfId="9"/>
    <cellStyle name="標準 7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8"/>
  <sheetViews>
    <sheetView showZeros="0" tabSelected="1" zoomScaleNormal="100" workbookViewId="0">
      <selection activeCell="K5" sqref="K5"/>
    </sheetView>
  </sheetViews>
  <sheetFormatPr defaultRowHeight="13.5" x14ac:dyDescent="0.15"/>
  <cols>
    <col min="1" max="1" width="6.125" style="1" customWidth="1"/>
    <col min="2" max="2" width="24.125" style="1" customWidth="1"/>
    <col min="3" max="3" width="24.125" style="2" customWidth="1"/>
    <col min="4" max="9" width="13.125" style="1" customWidth="1"/>
    <col min="10" max="10" width="3.625" style="1" customWidth="1"/>
    <col min="11" max="11" width="10.125" style="4" customWidth="1"/>
    <col min="12" max="12" width="10.25" style="4" bestFit="1" customWidth="1"/>
    <col min="13" max="13" width="9" style="4"/>
    <col min="14" max="16384" width="9" style="1"/>
  </cols>
  <sheetData>
    <row r="1" spans="1:13" s="61" customFormat="1" ht="23.25" customHeight="1" x14ac:dyDescent="0.15">
      <c r="A1" s="60"/>
      <c r="C1" s="62"/>
      <c r="K1" s="63"/>
      <c r="L1" s="63"/>
      <c r="M1" s="63"/>
    </row>
    <row r="2" spans="1:13" ht="11.25" customHeight="1" x14ac:dyDescent="0.15">
      <c r="I2" s="3"/>
    </row>
    <row r="3" spans="1:13" ht="30" customHeight="1" x14ac:dyDescent="0.15">
      <c r="A3" s="66" t="s">
        <v>100</v>
      </c>
      <c r="B3" s="66"/>
      <c r="C3" s="66"/>
      <c r="D3" s="66"/>
      <c r="E3" s="66"/>
      <c r="F3" s="66"/>
      <c r="G3" s="66"/>
      <c r="H3" s="66"/>
      <c r="I3" s="66"/>
    </row>
    <row r="4" spans="1:13" s="5" customFormat="1" ht="52.5" customHeight="1" x14ac:dyDescent="0.15">
      <c r="A4" s="8"/>
      <c r="C4" s="6"/>
      <c r="F4" s="9"/>
      <c r="G4" s="9"/>
      <c r="H4" s="9"/>
      <c r="I4" s="9"/>
      <c r="K4" s="7"/>
      <c r="L4" s="7"/>
      <c r="M4" s="7"/>
    </row>
    <row r="5" spans="1:13" s="5" customFormat="1" ht="18" customHeight="1" x14ac:dyDescent="0.15">
      <c r="A5" s="5" t="s">
        <v>0</v>
      </c>
      <c r="C5" s="6"/>
      <c r="K5" s="7"/>
      <c r="L5" s="7"/>
      <c r="M5" s="7"/>
    </row>
    <row r="6" spans="1:13" s="5" customFormat="1" ht="18" customHeight="1" x14ac:dyDescent="0.15">
      <c r="B6" s="5" t="s">
        <v>1</v>
      </c>
      <c r="C6" s="6"/>
      <c r="G6" s="64">
        <v>223550</v>
      </c>
      <c r="H6" s="5" t="s">
        <v>2</v>
      </c>
      <c r="K6" s="7"/>
      <c r="L6" s="7"/>
      <c r="M6" s="7"/>
    </row>
    <row r="7" spans="1:13" s="5" customFormat="1" ht="18" customHeight="1" x14ac:dyDescent="0.15">
      <c r="C7" s="6"/>
      <c r="G7" s="65"/>
      <c r="K7" s="7"/>
      <c r="L7" s="7"/>
      <c r="M7" s="7"/>
    </row>
    <row r="8" spans="1:13" s="5" customFormat="1" ht="18" customHeight="1" x14ac:dyDescent="0.15">
      <c r="A8" s="5" t="s">
        <v>3</v>
      </c>
      <c r="C8" s="6"/>
      <c r="G8" s="65"/>
      <c r="K8" s="7"/>
      <c r="L8" s="7"/>
      <c r="M8" s="7"/>
    </row>
    <row r="9" spans="1:13" s="5" customFormat="1" ht="18" customHeight="1" x14ac:dyDescent="0.15">
      <c r="B9" s="5" t="s">
        <v>4</v>
      </c>
      <c r="C9" s="6"/>
      <c r="G9" s="64">
        <v>3483835</v>
      </c>
      <c r="H9" s="5" t="s">
        <v>2</v>
      </c>
      <c r="K9" s="7"/>
      <c r="L9" s="7"/>
      <c r="M9" s="7"/>
    </row>
    <row r="10" spans="1:13" s="5" customFormat="1" ht="18" customHeight="1" x14ac:dyDescent="0.15">
      <c r="C10" s="6"/>
      <c r="K10" s="7"/>
      <c r="L10" s="7"/>
      <c r="M10" s="7"/>
    </row>
    <row r="11" spans="1:13" ht="18" customHeight="1" x14ac:dyDescent="0.15">
      <c r="A11" s="10" t="s">
        <v>5</v>
      </c>
      <c r="I11" s="1" t="s">
        <v>6</v>
      </c>
    </row>
    <row r="12" spans="1:13" ht="14.25" x14ac:dyDescent="0.15">
      <c r="A12" s="53" t="s">
        <v>7</v>
      </c>
      <c r="B12" s="53"/>
      <c r="C12" s="54" t="s">
        <v>8</v>
      </c>
      <c r="D12" s="57" t="s">
        <v>9</v>
      </c>
      <c r="E12" s="53" t="s">
        <v>10</v>
      </c>
      <c r="F12" s="53"/>
      <c r="G12" s="53"/>
      <c r="H12" s="53"/>
      <c r="I12" s="53"/>
    </row>
    <row r="13" spans="1:13" ht="14.25" x14ac:dyDescent="0.15">
      <c r="A13" s="53"/>
      <c r="B13" s="53"/>
      <c r="C13" s="55"/>
      <c r="D13" s="58"/>
      <c r="E13" s="53" t="s">
        <v>11</v>
      </c>
      <c r="F13" s="53"/>
      <c r="G13" s="53"/>
      <c r="H13" s="53" t="s">
        <v>12</v>
      </c>
      <c r="I13" s="53"/>
    </row>
    <row r="14" spans="1:13" ht="35.25" customHeight="1" x14ac:dyDescent="0.15">
      <c r="A14" s="53"/>
      <c r="B14" s="53"/>
      <c r="C14" s="56"/>
      <c r="D14" s="59"/>
      <c r="E14" s="11" t="s">
        <v>13</v>
      </c>
      <c r="F14" s="12" t="s">
        <v>14</v>
      </c>
      <c r="G14" s="12" t="s">
        <v>15</v>
      </c>
      <c r="H14" s="13" t="s">
        <v>16</v>
      </c>
      <c r="I14" s="12" t="s">
        <v>15</v>
      </c>
      <c r="L14" s="14"/>
    </row>
    <row r="15" spans="1:13" ht="15" customHeight="1" x14ac:dyDescent="0.15">
      <c r="A15" s="42" t="s">
        <v>17</v>
      </c>
      <c r="B15" s="43" t="s">
        <v>18</v>
      </c>
      <c r="C15" s="15" t="s">
        <v>19</v>
      </c>
      <c r="D15" s="16">
        <v>19530</v>
      </c>
      <c r="E15" s="16">
        <v>0</v>
      </c>
      <c r="F15" s="16"/>
      <c r="G15" s="16">
        <v>0</v>
      </c>
      <c r="H15" s="16">
        <v>2747.9756492556244</v>
      </c>
      <c r="I15" s="16">
        <f>D15-E15-F15-G15-H15</f>
        <v>16782.024350744374</v>
      </c>
      <c r="L15" s="14"/>
    </row>
    <row r="16" spans="1:13" ht="15" customHeight="1" x14ac:dyDescent="0.15">
      <c r="A16" s="42"/>
      <c r="B16" s="44"/>
      <c r="C16" s="17" t="s">
        <v>20</v>
      </c>
      <c r="D16" s="18">
        <v>67721</v>
      </c>
      <c r="E16" s="18">
        <v>33860</v>
      </c>
      <c r="F16" s="18"/>
      <c r="G16" s="18"/>
      <c r="H16" s="18">
        <v>4764.4241402685457</v>
      </c>
      <c r="I16" s="18">
        <f>D16-E16-F16-G16-H16</f>
        <v>29096.575859731456</v>
      </c>
      <c r="L16" s="14"/>
      <c r="M16" s="1"/>
    </row>
    <row r="17" spans="1:13" ht="15" customHeight="1" x14ac:dyDescent="0.15">
      <c r="A17" s="42"/>
      <c r="B17" s="44"/>
      <c r="C17" s="17" t="s">
        <v>21</v>
      </c>
      <c r="D17" s="18">
        <v>50</v>
      </c>
      <c r="E17" s="18">
        <v>0</v>
      </c>
      <c r="F17" s="18"/>
      <c r="G17" s="18">
        <v>19</v>
      </c>
      <c r="H17" s="18">
        <v>4.3618661099295624</v>
      </c>
      <c r="I17" s="18">
        <f t="shared" ref="I17:I31" si="0">D17-E17-F17-G17-H17</f>
        <v>26.638133890070439</v>
      </c>
      <c r="L17" s="14"/>
      <c r="M17" s="1"/>
    </row>
    <row r="18" spans="1:13" ht="15" customHeight="1" x14ac:dyDescent="0.15">
      <c r="A18" s="42"/>
      <c r="B18" s="44"/>
      <c r="C18" s="17" t="s">
        <v>22</v>
      </c>
      <c r="D18" s="18">
        <v>5231</v>
      </c>
      <c r="E18" s="18">
        <v>0</v>
      </c>
      <c r="F18" s="18"/>
      <c r="G18" s="18">
        <v>5200</v>
      </c>
      <c r="H18" s="18">
        <v>4.3618661099295624</v>
      </c>
      <c r="I18" s="18">
        <f t="shared" si="0"/>
        <v>26.638133890070439</v>
      </c>
      <c r="L18" s="14"/>
      <c r="M18" s="1"/>
    </row>
    <row r="19" spans="1:13" ht="15" customHeight="1" x14ac:dyDescent="0.15">
      <c r="A19" s="42"/>
      <c r="B19" s="44"/>
      <c r="C19" s="17" t="s">
        <v>23</v>
      </c>
      <c r="D19" s="18">
        <v>22589</v>
      </c>
      <c r="E19" s="18">
        <v>6502</v>
      </c>
      <c r="F19" s="18"/>
      <c r="G19" s="18">
        <v>0</v>
      </c>
      <c r="H19" s="18">
        <v>2263.5271003366734</v>
      </c>
      <c r="I19" s="18">
        <f t="shared" si="0"/>
        <v>13823.472899663328</v>
      </c>
      <c r="L19" s="14"/>
      <c r="M19" s="1"/>
    </row>
    <row r="20" spans="1:13" ht="15" customHeight="1" x14ac:dyDescent="0.15">
      <c r="A20" s="42"/>
      <c r="B20" s="44"/>
      <c r="C20" s="17" t="s">
        <v>24</v>
      </c>
      <c r="D20" s="18">
        <v>676</v>
      </c>
      <c r="E20" s="18">
        <v>338</v>
      </c>
      <c r="F20" s="18"/>
      <c r="G20" s="18"/>
      <c r="H20" s="18">
        <v>47.55841113407071</v>
      </c>
      <c r="I20" s="18">
        <f t="shared" si="0"/>
        <v>290.4415888659293</v>
      </c>
      <c r="L20" s="14"/>
      <c r="M20" s="1"/>
    </row>
    <row r="21" spans="1:13" ht="15" customHeight="1" x14ac:dyDescent="0.15">
      <c r="A21" s="42"/>
      <c r="B21" s="44"/>
      <c r="C21" s="17" t="s">
        <v>25</v>
      </c>
      <c r="D21" s="18">
        <v>1709</v>
      </c>
      <c r="E21" s="18">
        <v>0</v>
      </c>
      <c r="F21" s="18"/>
      <c r="G21" s="18"/>
      <c r="H21" s="18">
        <v>240.46545747966522</v>
      </c>
      <c r="I21" s="18">
        <f t="shared" si="0"/>
        <v>1468.5345425203348</v>
      </c>
      <c r="L21" s="14"/>
      <c r="M21" s="1"/>
    </row>
    <row r="22" spans="1:13" ht="15" customHeight="1" x14ac:dyDescent="0.15">
      <c r="A22" s="42"/>
      <c r="B22" s="44"/>
      <c r="C22" s="19" t="s">
        <v>26</v>
      </c>
      <c r="D22" s="18">
        <v>6</v>
      </c>
      <c r="E22" s="18">
        <v>0</v>
      </c>
      <c r="F22" s="18"/>
      <c r="G22" s="18"/>
      <c r="H22" s="18">
        <v>0.8442321503089476</v>
      </c>
      <c r="I22" s="18">
        <f t="shared" si="0"/>
        <v>5.1557678496910526</v>
      </c>
      <c r="L22" s="14"/>
      <c r="M22" s="1"/>
    </row>
    <row r="23" spans="1:13" ht="15" customHeight="1" x14ac:dyDescent="0.15">
      <c r="A23" s="42"/>
      <c r="B23" s="44"/>
      <c r="C23" s="19" t="s">
        <v>27</v>
      </c>
      <c r="D23" s="18">
        <v>2832</v>
      </c>
      <c r="E23" s="18"/>
      <c r="F23" s="18"/>
      <c r="G23" s="18">
        <v>0</v>
      </c>
      <c r="H23" s="18">
        <v>398.47757494582322</v>
      </c>
      <c r="I23" s="18">
        <f t="shared" si="0"/>
        <v>2433.5224250541769</v>
      </c>
      <c r="L23" s="14"/>
      <c r="M23" s="1"/>
    </row>
    <row r="24" spans="1:13" ht="15" customHeight="1" x14ac:dyDescent="0.15">
      <c r="A24" s="42"/>
      <c r="B24" s="44"/>
      <c r="C24" s="17" t="s">
        <v>28</v>
      </c>
      <c r="D24" s="18">
        <v>64</v>
      </c>
      <c r="E24" s="18">
        <v>0</v>
      </c>
      <c r="F24" s="18"/>
      <c r="G24" s="18"/>
      <c r="H24" s="18">
        <v>9.0051429366287739</v>
      </c>
      <c r="I24" s="18">
        <f t="shared" si="0"/>
        <v>54.994857063371228</v>
      </c>
      <c r="L24" s="14"/>
      <c r="M24" s="1"/>
    </row>
    <row r="25" spans="1:13" ht="15" customHeight="1" x14ac:dyDescent="0.15">
      <c r="A25" s="42"/>
      <c r="B25" s="44"/>
      <c r="C25" s="17" t="s">
        <v>29</v>
      </c>
      <c r="D25" s="18">
        <v>34647</v>
      </c>
      <c r="E25" s="18">
        <v>17173</v>
      </c>
      <c r="F25" s="18"/>
      <c r="G25" s="18">
        <v>0</v>
      </c>
      <c r="H25" s="18">
        <v>2458.6854324164251</v>
      </c>
      <c r="I25" s="18">
        <f t="shared" si="0"/>
        <v>15015.314567583575</v>
      </c>
      <c r="L25" s="14"/>
      <c r="M25" s="1"/>
    </row>
    <row r="26" spans="1:13" ht="15" customHeight="1" x14ac:dyDescent="0.15">
      <c r="A26" s="42"/>
      <c r="B26" s="44"/>
      <c r="C26" s="17" t="s">
        <v>30</v>
      </c>
      <c r="D26" s="18">
        <v>12691</v>
      </c>
      <c r="E26" s="18">
        <v>9750</v>
      </c>
      <c r="F26" s="18"/>
      <c r="G26" s="18"/>
      <c r="H26" s="18">
        <v>413.81445900976911</v>
      </c>
      <c r="I26" s="18">
        <f t="shared" si="0"/>
        <v>2527.1855409902309</v>
      </c>
      <c r="L26" s="14"/>
      <c r="M26" s="1"/>
    </row>
    <row r="27" spans="1:13" ht="15" customHeight="1" x14ac:dyDescent="0.15">
      <c r="A27" s="42"/>
      <c r="B27" s="44"/>
      <c r="C27" s="17" t="s">
        <v>31</v>
      </c>
      <c r="D27" s="18">
        <v>536022</v>
      </c>
      <c r="E27" s="18">
        <v>410868</v>
      </c>
      <c r="F27" s="18"/>
      <c r="G27" s="18">
        <v>0</v>
      </c>
      <c r="H27" s="18">
        <v>17609.838423294335</v>
      </c>
      <c r="I27" s="18">
        <f t="shared" si="0"/>
        <v>107544.16157670566</v>
      </c>
      <c r="L27" s="14"/>
      <c r="M27" s="1"/>
    </row>
    <row r="28" spans="1:13" ht="15" customHeight="1" x14ac:dyDescent="0.15">
      <c r="A28" s="42"/>
      <c r="B28" s="44"/>
      <c r="C28" s="17" t="s">
        <v>32</v>
      </c>
      <c r="D28" s="18">
        <v>2041</v>
      </c>
      <c r="E28" s="18"/>
      <c r="F28" s="18"/>
      <c r="G28" s="18"/>
      <c r="H28" s="18">
        <v>287.17963646342702</v>
      </c>
      <c r="I28" s="18">
        <f t="shared" si="0"/>
        <v>1753.820363536573</v>
      </c>
      <c r="L28" s="14"/>
      <c r="M28" s="1"/>
    </row>
    <row r="29" spans="1:13" ht="15" customHeight="1" x14ac:dyDescent="0.15">
      <c r="A29" s="42"/>
      <c r="B29" s="44"/>
      <c r="C29" s="17" t="s">
        <v>33</v>
      </c>
      <c r="D29" s="18">
        <v>52308</v>
      </c>
      <c r="E29" s="18">
        <v>38858</v>
      </c>
      <c r="F29" s="18"/>
      <c r="G29" s="18">
        <v>0</v>
      </c>
      <c r="H29" s="18">
        <v>1892.4870702758908</v>
      </c>
      <c r="I29" s="18">
        <f t="shared" si="0"/>
        <v>11557.512929724109</v>
      </c>
      <c r="L29" s="14"/>
      <c r="M29" s="1"/>
    </row>
    <row r="30" spans="1:13" ht="15" customHeight="1" x14ac:dyDescent="0.15">
      <c r="A30" s="42"/>
      <c r="B30" s="44"/>
      <c r="C30" s="17" t="s">
        <v>34</v>
      </c>
      <c r="D30" s="18">
        <v>48</v>
      </c>
      <c r="E30" s="18">
        <v>0</v>
      </c>
      <c r="F30" s="18"/>
      <c r="G30" s="18"/>
      <c r="H30" s="18">
        <v>6.7538572024715808</v>
      </c>
      <c r="I30" s="18">
        <f t="shared" si="0"/>
        <v>41.246142797528421</v>
      </c>
      <c r="L30" s="14"/>
      <c r="M30" s="1"/>
    </row>
    <row r="31" spans="1:13" ht="15" customHeight="1" x14ac:dyDescent="0.15">
      <c r="A31" s="42"/>
      <c r="B31" s="44"/>
      <c r="C31" s="20" t="s">
        <v>35</v>
      </c>
      <c r="D31" s="21">
        <v>543</v>
      </c>
      <c r="E31" s="21">
        <v>0</v>
      </c>
      <c r="F31" s="21"/>
      <c r="G31" s="21"/>
      <c r="H31" s="21">
        <v>76.403009602959756</v>
      </c>
      <c r="I31" s="18">
        <f t="shared" si="0"/>
        <v>466.59699039704026</v>
      </c>
      <c r="L31" s="14"/>
      <c r="M31" s="1"/>
    </row>
    <row r="32" spans="1:13" ht="15" customHeight="1" x14ac:dyDescent="0.15">
      <c r="A32" s="42"/>
      <c r="B32" s="45"/>
      <c r="C32" s="67" t="s">
        <v>36</v>
      </c>
      <c r="D32" s="68">
        <f>SUM(D15:D31)</f>
        <v>758708</v>
      </c>
      <c r="E32" s="68">
        <f t="shared" ref="E32:I32" si="1">SUM(E15:E31)</f>
        <v>517349</v>
      </c>
      <c r="F32" s="68">
        <f t="shared" si="1"/>
        <v>0</v>
      </c>
      <c r="G32" s="68">
        <f t="shared" si="1"/>
        <v>5219</v>
      </c>
      <c r="H32" s="68">
        <f>SUM(H15:H31)</f>
        <v>33226.163328992479</v>
      </c>
      <c r="I32" s="68">
        <f t="shared" si="1"/>
        <v>202913.83667100754</v>
      </c>
      <c r="L32" s="14"/>
      <c r="M32" s="1"/>
    </row>
    <row r="33" spans="1:13" ht="15" customHeight="1" x14ac:dyDescent="0.15">
      <c r="A33" s="42"/>
      <c r="B33" s="46" t="s">
        <v>37</v>
      </c>
      <c r="C33" s="20" t="s">
        <v>38</v>
      </c>
      <c r="D33" s="21">
        <v>6969</v>
      </c>
      <c r="E33" s="21">
        <v>0</v>
      </c>
      <c r="F33" s="21"/>
      <c r="G33" s="21"/>
      <c r="H33" s="21">
        <v>980.57564258384264</v>
      </c>
      <c r="I33" s="21">
        <f>D33-E33-F33-G33-H33</f>
        <v>5988.4243574161574</v>
      </c>
      <c r="L33" s="14"/>
      <c r="M33" s="1"/>
    </row>
    <row r="34" spans="1:13" ht="15" customHeight="1" x14ac:dyDescent="0.15">
      <c r="A34" s="42"/>
      <c r="B34" s="44"/>
      <c r="C34" s="20" t="s">
        <v>39</v>
      </c>
      <c r="D34" s="21">
        <v>6607</v>
      </c>
      <c r="E34" s="21">
        <v>4092</v>
      </c>
      <c r="F34" s="21"/>
      <c r="G34" s="21"/>
      <c r="H34" s="21">
        <v>353.87397633783382</v>
      </c>
      <c r="I34" s="21">
        <f t="shared" ref="I34:I45" si="2">D34-E34-F34-G34-H34</f>
        <v>2161.1260236621661</v>
      </c>
      <c r="L34" s="14"/>
      <c r="M34" s="1"/>
    </row>
    <row r="35" spans="1:13" ht="15" customHeight="1" x14ac:dyDescent="0.15">
      <c r="A35" s="42"/>
      <c r="B35" s="44"/>
      <c r="C35" s="20" t="s">
        <v>40</v>
      </c>
      <c r="D35" s="21">
        <v>725</v>
      </c>
      <c r="E35" s="21"/>
      <c r="F35" s="21"/>
      <c r="G35" s="21"/>
      <c r="H35" s="21">
        <v>102.01138482899783</v>
      </c>
      <c r="I35" s="21">
        <f t="shared" si="2"/>
        <v>622.98861517100215</v>
      </c>
      <c r="L35" s="14"/>
      <c r="M35" s="1"/>
    </row>
    <row r="36" spans="1:13" ht="15" customHeight="1" x14ac:dyDescent="0.15">
      <c r="A36" s="42"/>
      <c r="B36" s="44"/>
      <c r="C36" s="20" t="s">
        <v>41</v>
      </c>
      <c r="D36" s="21">
        <v>1183</v>
      </c>
      <c r="E36" s="21"/>
      <c r="F36" s="21"/>
      <c r="G36" s="21"/>
      <c r="H36" s="21">
        <v>166.45443896924749</v>
      </c>
      <c r="I36" s="21">
        <f t="shared" si="2"/>
        <v>1016.5455610307525</v>
      </c>
      <c r="L36" s="14"/>
      <c r="M36" s="1"/>
    </row>
    <row r="37" spans="1:13" ht="15" customHeight="1" x14ac:dyDescent="0.15">
      <c r="A37" s="42"/>
      <c r="B37" s="44"/>
      <c r="C37" s="20" t="s">
        <v>42</v>
      </c>
      <c r="D37" s="21">
        <v>13923</v>
      </c>
      <c r="E37" s="21"/>
      <c r="F37" s="21"/>
      <c r="G37" s="21"/>
      <c r="H37" s="21">
        <v>1959.0407047919127</v>
      </c>
      <c r="I37" s="21">
        <f t="shared" si="2"/>
        <v>11963.959295208087</v>
      </c>
      <c r="L37" s="14"/>
      <c r="M37" s="1"/>
    </row>
    <row r="38" spans="1:13" ht="15" customHeight="1" x14ac:dyDescent="0.15">
      <c r="A38" s="42"/>
      <c r="B38" s="44"/>
      <c r="C38" s="20" t="s">
        <v>43</v>
      </c>
      <c r="D38" s="21">
        <v>2474</v>
      </c>
      <c r="E38" s="21">
        <v>1560</v>
      </c>
      <c r="F38" s="21"/>
      <c r="G38" s="21">
        <v>0</v>
      </c>
      <c r="H38" s="21">
        <v>128.60469756372967</v>
      </c>
      <c r="I38" s="21">
        <f t="shared" si="2"/>
        <v>785.3953024362703</v>
      </c>
      <c r="L38" s="14"/>
      <c r="M38" s="1"/>
    </row>
    <row r="39" spans="1:13" ht="15" customHeight="1" x14ac:dyDescent="0.15">
      <c r="A39" s="42"/>
      <c r="B39" s="44"/>
      <c r="C39" s="20" t="s">
        <v>44</v>
      </c>
      <c r="D39" s="21">
        <v>15</v>
      </c>
      <c r="E39" s="21">
        <v>0</v>
      </c>
      <c r="F39" s="21"/>
      <c r="G39" s="21"/>
      <c r="H39" s="21">
        <v>2.1105803757723689</v>
      </c>
      <c r="I39" s="21">
        <f t="shared" si="2"/>
        <v>12.889419624227632</v>
      </c>
      <c r="L39" s="14"/>
      <c r="M39" s="1"/>
    </row>
    <row r="40" spans="1:13" ht="15" customHeight="1" x14ac:dyDescent="0.15">
      <c r="A40" s="42"/>
      <c r="B40" s="44"/>
      <c r="C40" s="20" t="s">
        <v>45</v>
      </c>
      <c r="D40" s="21">
        <v>12530</v>
      </c>
      <c r="E40" s="21">
        <v>0</v>
      </c>
      <c r="F40" s="21"/>
      <c r="G40" s="21">
        <v>2281</v>
      </c>
      <c r="H40" s="21">
        <v>1442.0892180860671</v>
      </c>
      <c r="I40" s="21">
        <f t="shared" si="2"/>
        <v>8806.9107819139335</v>
      </c>
      <c r="L40" s="14"/>
      <c r="M40" s="1"/>
    </row>
    <row r="41" spans="1:13" ht="15" customHeight="1" x14ac:dyDescent="0.15">
      <c r="A41" s="42"/>
      <c r="B41" s="44"/>
      <c r="C41" s="20" t="s">
        <v>46</v>
      </c>
      <c r="D41" s="21">
        <v>4528</v>
      </c>
      <c r="E41" s="21">
        <v>0</v>
      </c>
      <c r="F41" s="21"/>
      <c r="G41" s="21">
        <v>4500</v>
      </c>
      <c r="H41" s="21">
        <v>3.9397500347750887</v>
      </c>
      <c r="I41" s="21">
        <f t="shared" si="2"/>
        <v>24.060249965224912</v>
      </c>
      <c r="L41" s="14"/>
      <c r="M41" s="1"/>
    </row>
    <row r="42" spans="1:13" ht="15" customHeight="1" x14ac:dyDescent="0.15">
      <c r="A42" s="42"/>
      <c r="B42" s="44"/>
      <c r="C42" s="20" t="s">
        <v>47</v>
      </c>
      <c r="D42" s="21">
        <v>654</v>
      </c>
      <c r="E42" s="21">
        <v>0</v>
      </c>
      <c r="F42" s="21"/>
      <c r="G42" s="21">
        <v>327</v>
      </c>
      <c r="H42" s="21">
        <v>46.010652191837643</v>
      </c>
      <c r="I42" s="21">
        <f t="shared" si="2"/>
        <v>280.98934780816234</v>
      </c>
      <c r="L42" s="14"/>
      <c r="M42" s="1"/>
    </row>
    <row r="43" spans="1:13" ht="15" customHeight="1" x14ac:dyDescent="0.15">
      <c r="A43" s="42"/>
      <c r="B43" s="44"/>
      <c r="C43" s="20" t="s">
        <v>48</v>
      </c>
      <c r="D43" s="21">
        <v>1425</v>
      </c>
      <c r="E43" s="21">
        <v>0</v>
      </c>
      <c r="F43" s="21"/>
      <c r="G43" s="21">
        <v>1400</v>
      </c>
      <c r="H43" s="21">
        <v>3.517633959620615</v>
      </c>
      <c r="I43" s="21">
        <f t="shared" si="2"/>
        <v>21.482366040379386</v>
      </c>
      <c r="L43" s="14"/>
      <c r="M43" s="1"/>
    </row>
    <row r="44" spans="1:13" ht="15" customHeight="1" x14ac:dyDescent="0.15">
      <c r="A44" s="42"/>
      <c r="B44" s="44"/>
      <c r="C44" s="20" t="s">
        <v>49</v>
      </c>
      <c r="D44" s="21">
        <v>530</v>
      </c>
      <c r="E44" s="21">
        <v>0</v>
      </c>
      <c r="F44" s="21"/>
      <c r="G44" s="21"/>
      <c r="H44" s="21">
        <v>74.57383994395704</v>
      </c>
      <c r="I44" s="21">
        <f t="shared" si="2"/>
        <v>455.42616005604293</v>
      </c>
      <c r="L44" s="14"/>
      <c r="M44" s="1"/>
    </row>
    <row r="45" spans="1:13" ht="15" customHeight="1" x14ac:dyDescent="0.15">
      <c r="A45" s="42"/>
      <c r="B45" s="44"/>
      <c r="C45" s="20" t="s">
        <v>50</v>
      </c>
      <c r="D45" s="21">
        <v>989</v>
      </c>
      <c r="E45" s="21">
        <v>0</v>
      </c>
      <c r="F45" s="21"/>
      <c r="G45" s="21">
        <v>900</v>
      </c>
      <c r="H45" s="21">
        <v>12.522776896249388</v>
      </c>
      <c r="I45" s="21">
        <f t="shared" si="2"/>
        <v>76.477223103750617</v>
      </c>
      <c r="L45" s="14"/>
      <c r="M45" s="1"/>
    </row>
    <row r="46" spans="1:13" ht="15" customHeight="1" x14ac:dyDescent="0.15">
      <c r="A46" s="42"/>
      <c r="B46" s="45"/>
      <c r="C46" s="67" t="s">
        <v>36</v>
      </c>
      <c r="D46" s="68">
        <f>SUM(D33:D45)</f>
        <v>52552</v>
      </c>
      <c r="E46" s="68">
        <f t="shared" ref="E46:I46" si="3">SUM(E33:E45)</f>
        <v>5652</v>
      </c>
      <c r="F46" s="68">
        <f t="shared" si="3"/>
        <v>0</v>
      </c>
      <c r="G46" s="68">
        <f t="shared" si="3"/>
        <v>9408</v>
      </c>
      <c r="H46" s="68">
        <f>SUM(H33:H45)</f>
        <v>5275.3252965638439</v>
      </c>
      <c r="I46" s="68">
        <f t="shared" si="3"/>
        <v>32216.674703436151</v>
      </c>
      <c r="L46" s="14"/>
      <c r="M46" s="1"/>
    </row>
    <row r="47" spans="1:13" ht="15" customHeight="1" x14ac:dyDescent="0.15">
      <c r="A47" s="42"/>
      <c r="B47" s="46" t="s">
        <v>51</v>
      </c>
      <c r="C47" s="20" t="s">
        <v>52</v>
      </c>
      <c r="D47" s="21">
        <v>1432</v>
      </c>
      <c r="E47" s="21"/>
      <c r="F47" s="21"/>
      <c r="G47" s="21"/>
      <c r="H47" s="21">
        <v>201.4900732070688</v>
      </c>
      <c r="I47" s="21">
        <f>D47-E47-F47-G47-H47</f>
        <v>1230.5099267929313</v>
      </c>
      <c r="L47" s="14"/>
      <c r="M47" s="1"/>
    </row>
    <row r="48" spans="1:13" ht="15" customHeight="1" x14ac:dyDescent="0.15">
      <c r="A48" s="42"/>
      <c r="B48" s="44"/>
      <c r="C48" s="20" t="s">
        <v>53</v>
      </c>
      <c r="D48" s="21">
        <v>487917</v>
      </c>
      <c r="E48" s="21">
        <v>412811</v>
      </c>
      <c r="F48" s="21"/>
      <c r="G48" s="21">
        <v>0</v>
      </c>
      <c r="H48" s="21">
        <v>10567.816646850635</v>
      </c>
      <c r="I48" s="21">
        <f t="shared" ref="I48:I60" si="4">D48-E48-F48-G48-H48</f>
        <v>64538.183353149361</v>
      </c>
      <c r="L48" s="14"/>
      <c r="M48" s="1"/>
    </row>
    <row r="49" spans="1:13" ht="15" customHeight="1" x14ac:dyDescent="0.15">
      <c r="A49" s="42"/>
      <c r="B49" s="44"/>
      <c r="C49" s="20" t="s">
        <v>54</v>
      </c>
      <c r="D49" s="21">
        <v>396</v>
      </c>
      <c r="E49" s="21"/>
      <c r="F49" s="21"/>
      <c r="G49" s="21"/>
      <c r="H49" s="21">
        <v>55.719321920390541</v>
      </c>
      <c r="I49" s="21">
        <f t="shared" si="4"/>
        <v>340.28067807960946</v>
      </c>
      <c r="L49" s="14"/>
      <c r="M49" s="1"/>
    </row>
    <row r="50" spans="1:13" ht="15" customHeight="1" x14ac:dyDescent="0.15">
      <c r="A50" s="42"/>
      <c r="B50" s="44"/>
      <c r="C50" s="20" t="s">
        <v>55</v>
      </c>
      <c r="D50" s="21">
        <v>4410</v>
      </c>
      <c r="E50" s="21"/>
      <c r="F50" s="21"/>
      <c r="G50" s="21"/>
      <c r="H50" s="21">
        <v>620.51063047707646</v>
      </c>
      <c r="I50" s="21">
        <f t="shared" si="4"/>
        <v>3789.4893695229234</v>
      </c>
      <c r="L50" s="14"/>
      <c r="M50" s="1"/>
    </row>
    <row r="51" spans="1:13" ht="15" customHeight="1" x14ac:dyDescent="0.15">
      <c r="A51" s="42"/>
      <c r="B51" s="44"/>
      <c r="C51" s="20" t="s">
        <v>56</v>
      </c>
      <c r="D51" s="21">
        <v>2592</v>
      </c>
      <c r="E51" s="21"/>
      <c r="F51" s="21"/>
      <c r="G51" s="21"/>
      <c r="H51" s="21">
        <v>364.70828893346533</v>
      </c>
      <c r="I51" s="21">
        <f t="shared" si="4"/>
        <v>2227.2917110665348</v>
      </c>
      <c r="L51" s="14"/>
      <c r="M51" s="1"/>
    </row>
    <row r="52" spans="1:13" ht="15" customHeight="1" x14ac:dyDescent="0.15">
      <c r="A52" s="42"/>
      <c r="B52" s="44"/>
      <c r="C52" s="20" t="s">
        <v>57</v>
      </c>
      <c r="D52" s="21">
        <v>4629</v>
      </c>
      <c r="E52" s="21"/>
      <c r="F52" s="21"/>
      <c r="G52" s="21"/>
      <c r="H52" s="21">
        <v>651.32510396335306</v>
      </c>
      <c r="I52" s="21">
        <f t="shared" si="4"/>
        <v>3977.6748960366467</v>
      </c>
      <c r="L52" s="14"/>
      <c r="M52" s="1"/>
    </row>
    <row r="53" spans="1:13" ht="15" customHeight="1" x14ac:dyDescent="0.15">
      <c r="A53" s="42"/>
      <c r="B53" s="44"/>
      <c r="C53" s="20" t="s">
        <v>58</v>
      </c>
      <c r="D53" s="21">
        <v>7332</v>
      </c>
      <c r="E53" s="21"/>
      <c r="F53" s="21"/>
      <c r="G53" s="21"/>
      <c r="H53" s="21">
        <v>1031.6516876775338</v>
      </c>
      <c r="I53" s="21">
        <f t="shared" si="4"/>
        <v>6300.348312322466</v>
      </c>
      <c r="L53" s="14"/>
      <c r="M53" s="1"/>
    </row>
    <row r="54" spans="1:13" ht="15" customHeight="1" x14ac:dyDescent="0.15">
      <c r="A54" s="42"/>
      <c r="B54" s="44"/>
      <c r="C54" s="20" t="s">
        <v>59</v>
      </c>
      <c r="D54" s="21">
        <v>5144</v>
      </c>
      <c r="E54" s="21"/>
      <c r="F54" s="21"/>
      <c r="G54" s="21"/>
      <c r="H54" s="21">
        <v>723.7883635315377</v>
      </c>
      <c r="I54" s="21">
        <f t="shared" si="4"/>
        <v>4420.2116364684625</v>
      </c>
      <c r="L54" s="14"/>
      <c r="M54" s="1"/>
    </row>
    <row r="55" spans="1:13" ht="15" customHeight="1" x14ac:dyDescent="0.15">
      <c r="A55" s="42"/>
      <c r="B55" s="44"/>
      <c r="C55" s="20" t="s">
        <v>60</v>
      </c>
      <c r="D55" s="21">
        <v>51940</v>
      </c>
      <c r="E55" s="21">
        <v>38938</v>
      </c>
      <c r="F55" s="21"/>
      <c r="G55" s="21">
        <v>0</v>
      </c>
      <c r="H55" s="21">
        <v>1829.4510697194894</v>
      </c>
      <c r="I55" s="21">
        <f t="shared" si="4"/>
        <v>11172.548930280511</v>
      </c>
      <c r="L55" s="14"/>
      <c r="M55" s="1"/>
    </row>
    <row r="56" spans="1:13" ht="15" customHeight="1" x14ac:dyDescent="0.15">
      <c r="A56" s="42"/>
      <c r="B56" s="44"/>
      <c r="C56" s="20" t="s">
        <v>61</v>
      </c>
      <c r="D56" s="21">
        <v>2212</v>
      </c>
      <c r="E56" s="21">
        <v>0</v>
      </c>
      <c r="F56" s="21"/>
      <c r="G56" s="21">
        <v>0</v>
      </c>
      <c r="H56" s="21">
        <v>311.24025274723198</v>
      </c>
      <c r="I56" s="21">
        <f t="shared" si="4"/>
        <v>1900.759747252768</v>
      </c>
      <c r="L56" s="14"/>
      <c r="M56" s="1"/>
    </row>
    <row r="57" spans="1:13" ht="15" customHeight="1" x14ac:dyDescent="0.15">
      <c r="A57" s="42"/>
      <c r="B57" s="44"/>
      <c r="C57" s="20" t="s">
        <v>62</v>
      </c>
      <c r="D57" s="21">
        <v>125924</v>
      </c>
      <c r="E57" s="21">
        <v>83949</v>
      </c>
      <c r="F57" s="21">
        <v>33500</v>
      </c>
      <c r="G57" s="21"/>
      <c r="H57" s="21">
        <v>1192.4779123113883</v>
      </c>
      <c r="I57" s="21">
        <f t="shared" si="4"/>
        <v>7282.5220876886115</v>
      </c>
      <c r="L57" s="14"/>
      <c r="M57" s="1"/>
    </row>
    <row r="58" spans="1:13" ht="15" customHeight="1" x14ac:dyDescent="0.15">
      <c r="A58" s="42"/>
      <c r="B58" s="44"/>
      <c r="C58" s="20" t="s">
        <v>63</v>
      </c>
      <c r="D58" s="21">
        <v>13882</v>
      </c>
      <c r="E58" s="21"/>
      <c r="F58" s="21"/>
      <c r="G58" s="21"/>
      <c r="H58" s="21">
        <v>1953.2717850981351</v>
      </c>
      <c r="I58" s="21">
        <f t="shared" si="4"/>
        <v>11928.728214901865</v>
      </c>
      <c r="L58" s="14"/>
      <c r="M58" s="1"/>
    </row>
    <row r="59" spans="1:13" ht="15" customHeight="1" x14ac:dyDescent="0.15">
      <c r="A59" s="42"/>
      <c r="B59" s="44"/>
      <c r="C59" s="20" t="s">
        <v>64</v>
      </c>
      <c r="D59" s="21">
        <v>272</v>
      </c>
      <c r="E59" s="21"/>
      <c r="F59" s="21"/>
      <c r="G59" s="21"/>
      <c r="H59" s="21">
        <v>38.271857480672288</v>
      </c>
      <c r="I59" s="21">
        <f t="shared" si="4"/>
        <v>233.72814251932772</v>
      </c>
      <c r="L59" s="14"/>
      <c r="M59" s="1"/>
    </row>
    <row r="60" spans="1:13" ht="15" customHeight="1" x14ac:dyDescent="0.15">
      <c r="A60" s="42"/>
      <c r="B60" s="44"/>
      <c r="C60" s="20" t="s">
        <v>65</v>
      </c>
      <c r="D60" s="21">
        <v>790517</v>
      </c>
      <c r="E60" s="21">
        <v>433354</v>
      </c>
      <c r="F60" s="21"/>
      <c r="G60" s="21">
        <v>137864</v>
      </c>
      <c r="H60" s="21">
        <v>30856.544388433649</v>
      </c>
      <c r="I60" s="21">
        <f t="shared" si="4"/>
        <v>188442.45561156634</v>
      </c>
      <c r="L60" s="14"/>
      <c r="M60" s="1"/>
    </row>
    <row r="61" spans="1:13" ht="15" customHeight="1" x14ac:dyDescent="0.15">
      <c r="A61" s="42"/>
      <c r="B61" s="45"/>
      <c r="C61" s="67" t="s">
        <v>36</v>
      </c>
      <c r="D61" s="68">
        <f>SUM(D47:D60)</f>
        <v>1498599</v>
      </c>
      <c r="E61" s="68">
        <f>SUM(E47:E60)</f>
        <v>969052</v>
      </c>
      <c r="F61" s="68">
        <f t="shared" ref="F61:G61" si="5">SUM(F47:F60)</f>
        <v>33500</v>
      </c>
      <c r="G61" s="68">
        <f t="shared" si="5"/>
        <v>137864</v>
      </c>
      <c r="H61" s="68">
        <f>SUM(H47:H60)</f>
        <v>50398.267382351623</v>
      </c>
      <c r="I61" s="68">
        <f t="shared" ref="I61" si="6">SUM(I47:I60)</f>
        <v>307784.73261764838</v>
      </c>
      <c r="L61" s="14"/>
      <c r="M61" s="1"/>
    </row>
    <row r="62" spans="1:13" ht="15" customHeight="1" x14ac:dyDescent="0.15">
      <c r="A62" s="42"/>
      <c r="B62" s="46" t="s">
        <v>66</v>
      </c>
      <c r="C62" s="20" t="s">
        <v>19</v>
      </c>
      <c r="D62" s="21">
        <v>100</v>
      </c>
      <c r="E62" s="21"/>
      <c r="F62" s="21"/>
      <c r="G62" s="21"/>
      <c r="H62" s="21">
        <v>14.07053583848246</v>
      </c>
      <c r="I62" s="21">
        <f>D62-E62-F62-G62-H62</f>
        <v>85.929464161517544</v>
      </c>
      <c r="L62" s="14"/>
      <c r="M62" s="1"/>
    </row>
    <row r="63" spans="1:13" ht="15" customHeight="1" x14ac:dyDescent="0.15">
      <c r="A63" s="42"/>
      <c r="B63" s="44"/>
      <c r="C63" s="20" t="s">
        <v>67</v>
      </c>
      <c r="D63" s="21">
        <v>18704</v>
      </c>
      <c r="E63" s="21">
        <v>9317</v>
      </c>
      <c r="F63" s="21"/>
      <c r="G63" s="21"/>
      <c r="H63" s="21">
        <v>1320.8011991583485</v>
      </c>
      <c r="I63" s="21">
        <f>D63-E63-F63-G63-H63</f>
        <v>8066.198800841652</v>
      </c>
      <c r="L63" s="14"/>
      <c r="M63" s="1"/>
    </row>
    <row r="64" spans="1:13" ht="15" customHeight="1" x14ac:dyDescent="0.15">
      <c r="A64" s="42"/>
      <c r="B64" s="45"/>
      <c r="C64" s="67" t="s">
        <v>36</v>
      </c>
      <c r="D64" s="68">
        <f>SUM(D62:D63)</f>
        <v>18804</v>
      </c>
      <c r="E64" s="68">
        <f>SUM(E62:E63)</f>
        <v>9317</v>
      </c>
      <c r="F64" s="68">
        <f t="shared" ref="F64:G64" si="7">SUM(F62:F63)</f>
        <v>0</v>
      </c>
      <c r="G64" s="68">
        <f t="shared" si="7"/>
        <v>0</v>
      </c>
      <c r="H64" s="68">
        <f>SUM(H62:H63)</f>
        <v>1334.871734996831</v>
      </c>
      <c r="I64" s="68">
        <f t="shared" ref="I64" si="8">SUM(I62:I63)</f>
        <v>8152.1282650031699</v>
      </c>
      <c r="L64" s="14"/>
      <c r="M64" s="1"/>
    </row>
    <row r="65" spans="1:13" ht="15" customHeight="1" x14ac:dyDescent="0.15">
      <c r="A65" s="42"/>
      <c r="B65" s="46" t="s">
        <v>68</v>
      </c>
      <c r="C65" s="20"/>
      <c r="D65" s="21">
        <f t="shared" ref="D65:D69" si="9">SUM(E65:I65)</f>
        <v>0</v>
      </c>
      <c r="E65" s="21"/>
      <c r="F65" s="21"/>
      <c r="G65" s="21"/>
      <c r="H65" s="21">
        <v>0</v>
      </c>
      <c r="I65" s="21"/>
      <c r="L65" s="14"/>
      <c r="M65" s="1"/>
    </row>
    <row r="66" spans="1:13" ht="15" customHeight="1" x14ac:dyDescent="0.15">
      <c r="A66" s="42"/>
      <c r="B66" s="44"/>
      <c r="C66" s="20"/>
      <c r="D66" s="21">
        <f t="shared" si="9"/>
        <v>0</v>
      </c>
      <c r="E66" s="21"/>
      <c r="F66" s="21"/>
      <c r="G66" s="21"/>
      <c r="H66" s="21">
        <v>0</v>
      </c>
      <c r="I66" s="21"/>
      <c r="L66" s="14"/>
      <c r="M66" s="1"/>
    </row>
    <row r="67" spans="1:13" ht="15" customHeight="1" x14ac:dyDescent="0.15">
      <c r="A67" s="42"/>
      <c r="B67" s="45"/>
      <c r="C67" s="67" t="s">
        <v>36</v>
      </c>
      <c r="D67" s="68">
        <f t="shared" si="9"/>
        <v>0</v>
      </c>
      <c r="E67" s="68">
        <f>SUM(E65:E66)</f>
        <v>0</v>
      </c>
      <c r="F67" s="68">
        <f t="shared" ref="F67:G67" si="10">SUM(F65:F66)</f>
        <v>0</v>
      </c>
      <c r="G67" s="68">
        <f t="shared" si="10"/>
        <v>0</v>
      </c>
      <c r="H67" s="68">
        <v>0</v>
      </c>
      <c r="I67" s="68">
        <f t="shared" ref="I67" si="11">SUM(I65:I66)</f>
        <v>0</v>
      </c>
      <c r="L67" s="14"/>
      <c r="M67" s="1"/>
    </row>
    <row r="68" spans="1:13" ht="15" customHeight="1" x14ac:dyDescent="0.15">
      <c r="A68" s="42"/>
      <c r="B68" s="46" t="s">
        <v>69</v>
      </c>
      <c r="C68" s="20"/>
      <c r="D68" s="21">
        <f t="shared" si="9"/>
        <v>0</v>
      </c>
      <c r="E68" s="21"/>
      <c r="F68" s="21"/>
      <c r="G68" s="21"/>
      <c r="H68" s="21">
        <v>0</v>
      </c>
      <c r="I68" s="21"/>
      <c r="L68" s="14"/>
      <c r="M68" s="1"/>
    </row>
    <row r="69" spans="1:13" ht="15" customHeight="1" x14ac:dyDescent="0.15">
      <c r="A69" s="42"/>
      <c r="B69" s="44"/>
      <c r="C69" s="20"/>
      <c r="D69" s="21">
        <f t="shared" si="9"/>
        <v>0</v>
      </c>
      <c r="E69" s="21"/>
      <c r="F69" s="21"/>
      <c r="G69" s="21"/>
      <c r="H69" s="21">
        <v>0</v>
      </c>
      <c r="I69" s="21"/>
      <c r="L69" s="14"/>
      <c r="M69" s="1"/>
    </row>
    <row r="70" spans="1:13" ht="15" customHeight="1" x14ac:dyDescent="0.15">
      <c r="A70" s="42"/>
      <c r="B70" s="47"/>
      <c r="C70" s="67" t="s">
        <v>36</v>
      </c>
      <c r="D70" s="68">
        <f>SUM(E70:I70)</f>
        <v>0</v>
      </c>
      <c r="E70" s="68">
        <f>SUM(E68:E69)</f>
        <v>0</v>
      </c>
      <c r="F70" s="68">
        <f t="shared" ref="F70:G70" si="12">SUM(F68:F69)</f>
        <v>0</v>
      </c>
      <c r="G70" s="68">
        <f t="shared" si="12"/>
        <v>0</v>
      </c>
      <c r="H70" s="68">
        <v>0</v>
      </c>
      <c r="I70" s="68">
        <f t="shared" ref="I70" si="13">SUM(I68:I69)</f>
        <v>0</v>
      </c>
      <c r="L70" s="14"/>
      <c r="M70" s="1"/>
    </row>
    <row r="71" spans="1:13" ht="15" customHeight="1" x14ac:dyDescent="0.15">
      <c r="A71" s="42"/>
      <c r="B71" s="22" t="s">
        <v>70</v>
      </c>
      <c r="C71" s="23"/>
      <c r="D71" s="24">
        <f>SUM(D70,D67,D64,D61,D46,D32)</f>
        <v>2328663</v>
      </c>
      <c r="E71" s="24">
        <f t="shared" ref="E71:I71" si="14">SUM(E70,E67,E64,E61,E46,E32)</f>
        <v>1501370</v>
      </c>
      <c r="F71" s="24">
        <f t="shared" si="14"/>
        <v>33500</v>
      </c>
      <c r="G71" s="24">
        <f t="shared" si="14"/>
        <v>152491</v>
      </c>
      <c r="H71" s="24">
        <f>H70+H67+H64+H61+H46+H32</f>
        <v>90234.627742904777</v>
      </c>
      <c r="I71" s="24">
        <f t="shared" si="14"/>
        <v>551067.37225709518</v>
      </c>
      <c r="L71" s="14"/>
      <c r="M71" s="1"/>
    </row>
    <row r="72" spans="1:13" ht="4.5" customHeight="1" x14ac:dyDescent="0.15">
      <c r="A72" s="42"/>
      <c r="B72" s="25"/>
      <c r="C72" s="26"/>
      <c r="D72" s="27"/>
      <c r="E72" s="27"/>
      <c r="F72" s="27"/>
      <c r="G72" s="27"/>
      <c r="H72" s="27">
        <v>0</v>
      </c>
      <c r="I72" s="27"/>
      <c r="L72" s="14"/>
      <c r="M72" s="1"/>
    </row>
    <row r="73" spans="1:13" ht="15" customHeight="1" x14ac:dyDescent="0.15">
      <c r="A73" s="42" t="s">
        <v>71</v>
      </c>
      <c r="B73" s="43" t="s">
        <v>72</v>
      </c>
      <c r="C73" s="28" t="s">
        <v>72</v>
      </c>
      <c r="D73" s="16">
        <v>338940</v>
      </c>
      <c r="E73" s="16">
        <v>4236</v>
      </c>
      <c r="F73" s="16"/>
      <c r="G73" s="16"/>
      <c r="H73" s="16">
        <v>47094.646272834332</v>
      </c>
      <c r="I73" s="16">
        <f>D73-E73-F73-G73-H73</f>
        <v>287609.35372716567</v>
      </c>
      <c r="L73" s="14"/>
      <c r="M73" s="1"/>
    </row>
    <row r="74" spans="1:13" ht="15" customHeight="1" x14ac:dyDescent="0.15">
      <c r="A74" s="42"/>
      <c r="B74" s="44"/>
      <c r="C74" s="20"/>
      <c r="D74" s="21">
        <f t="shared" ref="D74:D84" si="15">SUM(E74:I74)</f>
        <v>0</v>
      </c>
      <c r="E74" s="21"/>
      <c r="F74" s="21"/>
      <c r="G74" s="21"/>
      <c r="H74" s="21">
        <v>0</v>
      </c>
      <c r="I74" s="21"/>
      <c r="L74" s="14"/>
      <c r="M74" s="1"/>
    </row>
    <row r="75" spans="1:13" ht="15" customHeight="1" x14ac:dyDescent="0.15">
      <c r="A75" s="42"/>
      <c r="B75" s="45"/>
      <c r="C75" s="67" t="s">
        <v>36</v>
      </c>
      <c r="D75" s="68">
        <f>SUM(D73:D74)</f>
        <v>338940</v>
      </c>
      <c r="E75" s="68">
        <f>SUM(E73:E74)</f>
        <v>4236</v>
      </c>
      <c r="F75" s="68">
        <f t="shared" ref="F75:G75" si="16">SUM(F73:F74)</f>
        <v>0</v>
      </c>
      <c r="G75" s="68">
        <f t="shared" si="16"/>
        <v>0</v>
      </c>
      <c r="H75" s="68">
        <f>SUM(H73:H74)</f>
        <v>47094.646272834332</v>
      </c>
      <c r="I75" s="68">
        <f t="shared" ref="I75" si="17">SUM(I73:I74)</f>
        <v>287609.35372716567</v>
      </c>
      <c r="L75" s="14"/>
      <c r="M75" s="1"/>
    </row>
    <row r="76" spans="1:13" ht="15" customHeight="1" x14ac:dyDescent="0.15">
      <c r="A76" s="42"/>
      <c r="B76" s="46" t="s">
        <v>73</v>
      </c>
      <c r="C76" s="29" t="s">
        <v>74</v>
      </c>
      <c r="D76" s="21">
        <v>226875</v>
      </c>
      <c r="E76" s="21">
        <v>117175</v>
      </c>
      <c r="F76" s="21"/>
      <c r="G76" s="21"/>
      <c r="H76" s="21">
        <v>15435.377814815258</v>
      </c>
      <c r="I76" s="21">
        <f>D76-E76-F76-G76-H76</f>
        <v>94264.622185184737</v>
      </c>
      <c r="L76" s="14"/>
      <c r="M76" s="1"/>
    </row>
    <row r="77" spans="1:13" ht="15" customHeight="1" x14ac:dyDescent="0.15">
      <c r="A77" s="42"/>
      <c r="B77" s="44"/>
      <c r="C77" s="20"/>
      <c r="D77" s="21">
        <f t="shared" si="15"/>
        <v>0</v>
      </c>
      <c r="E77" s="21"/>
      <c r="F77" s="21"/>
      <c r="G77" s="21"/>
      <c r="H77" s="21">
        <v>0</v>
      </c>
      <c r="I77" s="21"/>
      <c r="L77" s="14"/>
      <c r="M77" s="1"/>
    </row>
    <row r="78" spans="1:13" ht="15" customHeight="1" x14ac:dyDescent="0.15">
      <c r="A78" s="42"/>
      <c r="B78" s="45"/>
      <c r="C78" s="67" t="s">
        <v>36</v>
      </c>
      <c r="D78" s="68">
        <f>SUM(D76:D77)</f>
        <v>226875</v>
      </c>
      <c r="E78" s="68">
        <f>SUM(E76:E77)</f>
        <v>117175</v>
      </c>
      <c r="F78" s="68">
        <f t="shared" ref="F78:G78" si="18">SUM(F76:F77)</f>
        <v>0</v>
      </c>
      <c r="G78" s="68">
        <f t="shared" si="18"/>
        <v>0</v>
      </c>
      <c r="H78" s="68">
        <f>SUM(H76:H77)</f>
        <v>15435.377814815258</v>
      </c>
      <c r="I78" s="68">
        <f t="shared" ref="I78" si="19">SUM(I76:I77)</f>
        <v>94264.622185184737</v>
      </c>
      <c r="L78" s="14"/>
      <c r="M78" s="1"/>
    </row>
    <row r="79" spans="1:13" ht="15" customHeight="1" x14ac:dyDescent="0.15">
      <c r="A79" s="42"/>
      <c r="B79" s="46" t="s">
        <v>75</v>
      </c>
      <c r="C79" s="20"/>
      <c r="D79" s="21">
        <f t="shared" si="15"/>
        <v>0</v>
      </c>
      <c r="E79" s="21"/>
      <c r="F79" s="21"/>
      <c r="G79" s="21"/>
      <c r="H79" s="21">
        <v>0</v>
      </c>
      <c r="I79" s="21"/>
      <c r="L79" s="14"/>
      <c r="M79" s="1"/>
    </row>
    <row r="80" spans="1:13" ht="15" customHeight="1" x14ac:dyDescent="0.15">
      <c r="A80" s="42"/>
      <c r="B80" s="44"/>
      <c r="C80" s="20"/>
      <c r="D80" s="21">
        <f t="shared" si="15"/>
        <v>0</v>
      </c>
      <c r="E80" s="21"/>
      <c r="F80" s="21"/>
      <c r="G80" s="21"/>
      <c r="H80" s="21">
        <v>0</v>
      </c>
      <c r="I80" s="21"/>
      <c r="L80" s="14"/>
      <c r="M80" s="1"/>
    </row>
    <row r="81" spans="1:13" ht="15" customHeight="1" x14ac:dyDescent="0.15">
      <c r="A81" s="42"/>
      <c r="B81" s="45"/>
      <c r="C81" s="67" t="s">
        <v>36</v>
      </c>
      <c r="D81" s="68">
        <f t="shared" si="15"/>
        <v>0</v>
      </c>
      <c r="E81" s="68">
        <f>SUM(E79:E80)</f>
        <v>0</v>
      </c>
      <c r="F81" s="68">
        <f t="shared" ref="F81:G81" si="20">SUM(F79:F80)</f>
        <v>0</v>
      </c>
      <c r="G81" s="68">
        <f t="shared" si="20"/>
        <v>0</v>
      </c>
      <c r="H81" s="68">
        <v>0</v>
      </c>
      <c r="I81" s="68">
        <f t="shared" ref="I81" si="21">SUM(I79:I80)</f>
        <v>0</v>
      </c>
      <c r="L81" s="14"/>
      <c r="M81" s="1"/>
    </row>
    <row r="82" spans="1:13" ht="15" customHeight="1" x14ac:dyDescent="0.15">
      <c r="A82" s="42"/>
      <c r="B82" s="46" t="s">
        <v>69</v>
      </c>
      <c r="C82" s="20"/>
      <c r="D82" s="21">
        <f t="shared" si="15"/>
        <v>0</v>
      </c>
      <c r="E82" s="21"/>
      <c r="F82" s="21"/>
      <c r="G82" s="21"/>
      <c r="H82" s="21">
        <v>0</v>
      </c>
      <c r="I82" s="21"/>
      <c r="L82" s="14"/>
      <c r="M82" s="1"/>
    </row>
    <row r="83" spans="1:13" ht="15" customHeight="1" x14ac:dyDescent="0.15">
      <c r="A83" s="42"/>
      <c r="B83" s="44"/>
      <c r="C83" s="20"/>
      <c r="D83" s="21">
        <f t="shared" si="15"/>
        <v>0</v>
      </c>
      <c r="E83" s="21"/>
      <c r="F83" s="21"/>
      <c r="G83" s="21"/>
      <c r="H83" s="21">
        <v>0</v>
      </c>
      <c r="I83" s="21"/>
      <c r="L83" s="14"/>
      <c r="M83" s="1"/>
    </row>
    <row r="84" spans="1:13" ht="15" customHeight="1" x14ac:dyDescent="0.15">
      <c r="A84" s="42"/>
      <c r="B84" s="47"/>
      <c r="C84" s="69" t="s">
        <v>36</v>
      </c>
      <c r="D84" s="70">
        <f t="shared" si="15"/>
        <v>0</v>
      </c>
      <c r="E84" s="70">
        <f>SUM(E82:E83)</f>
        <v>0</v>
      </c>
      <c r="F84" s="70">
        <f t="shared" ref="F84:G84" si="22">SUM(F82:F83)</f>
        <v>0</v>
      </c>
      <c r="G84" s="70">
        <f t="shared" si="22"/>
        <v>0</v>
      </c>
      <c r="H84" s="70">
        <v>0</v>
      </c>
      <c r="I84" s="70">
        <f t="shared" ref="I84" si="23">SUM(I82:I83)</f>
        <v>0</v>
      </c>
      <c r="L84" s="14"/>
      <c r="M84" s="1"/>
    </row>
    <row r="85" spans="1:13" ht="15" customHeight="1" x14ac:dyDescent="0.15">
      <c r="A85" s="42"/>
      <c r="B85" s="22" t="s">
        <v>70</v>
      </c>
      <c r="C85" s="30"/>
      <c r="D85" s="31">
        <f>SUM(D84,D81,D78,D75)</f>
        <v>565815</v>
      </c>
      <c r="E85" s="31">
        <f t="shared" ref="E85:I85" si="24">SUM(E84,E81,E78,E75)</f>
        <v>121411</v>
      </c>
      <c r="F85" s="31">
        <f t="shared" si="24"/>
        <v>0</v>
      </c>
      <c r="G85" s="31">
        <f t="shared" si="24"/>
        <v>0</v>
      </c>
      <c r="H85" s="31">
        <f>H84+H81+H78+H75</f>
        <v>62530.024087649588</v>
      </c>
      <c r="I85" s="31">
        <f t="shared" si="24"/>
        <v>381873.9759123504</v>
      </c>
      <c r="L85" s="14"/>
      <c r="M85" s="1"/>
    </row>
    <row r="86" spans="1:13" ht="4.5" customHeight="1" x14ac:dyDescent="0.15">
      <c r="A86" s="42"/>
      <c r="B86" s="25"/>
      <c r="C86" s="26"/>
      <c r="D86" s="27"/>
      <c r="E86" s="27"/>
      <c r="F86" s="27"/>
      <c r="G86" s="27"/>
      <c r="H86" s="27">
        <v>0</v>
      </c>
      <c r="I86" s="27"/>
      <c r="L86" s="14"/>
      <c r="M86" s="1"/>
    </row>
    <row r="87" spans="1:13" ht="15" customHeight="1" x14ac:dyDescent="0.15">
      <c r="A87" s="42" t="s">
        <v>76</v>
      </c>
      <c r="B87" s="48" t="s">
        <v>77</v>
      </c>
      <c r="C87" s="28" t="s">
        <v>78</v>
      </c>
      <c r="D87" s="16">
        <v>399283</v>
      </c>
      <c r="E87" s="16">
        <v>60115</v>
      </c>
      <c r="F87" s="16"/>
      <c r="G87" s="16"/>
      <c r="H87" s="16">
        <v>47722.754992664188</v>
      </c>
      <c r="I87" s="16">
        <f>D87-E87-F87-G87-H87</f>
        <v>291445.24500733579</v>
      </c>
      <c r="L87" s="14"/>
      <c r="M87" s="1"/>
    </row>
    <row r="88" spans="1:13" ht="15" customHeight="1" x14ac:dyDescent="0.15">
      <c r="A88" s="42"/>
      <c r="B88" s="38"/>
      <c r="C88" s="20"/>
      <c r="D88" s="21">
        <f t="shared" ref="D88:D114" si="25">SUM(E88:I88)</f>
        <v>0</v>
      </c>
      <c r="E88" s="21"/>
      <c r="F88" s="21"/>
      <c r="G88" s="21"/>
      <c r="H88" s="21">
        <v>0</v>
      </c>
      <c r="I88" s="21"/>
      <c r="L88" s="14"/>
      <c r="M88" s="1"/>
    </row>
    <row r="89" spans="1:13" ht="15" customHeight="1" x14ac:dyDescent="0.15">
      <c r="A89" s="42"/>
      <c r="B89" s="49"/>
      <c r="C89" s="67" t="s">
        <v>36</v>
      </c>
      <c r="D89" s="68">
        <f>SUM(D87:D88)</f>
        <v>399283</v>
      </c>
      <c r="E89" s="68">
        <f>SUM(E87:E88)</f>
        <v>60115</v>
      </c>
      <c r="F89" s="68">
        <f t="shared" ref="F89:G89" si="26">SUM(F87:F88)</f>
        <v>0</v>
      </c>
      <c r="G89" s="68">
        <f t="shared" si="26"/>
        <v>0</v>
      </c>
      <c r="H89" s="68">
        <f>SUM(H87:H88)</f>
        <v>47722.754992664188</v>
      </c>
      <c r="I89" s="68">
        <f t="shared" ref="I89" si="27">SUM(I87:I88)</f>
        <v>291445.24500733579</v>
      </c>
      <c r="L89" s="14"/>
      <c r="M89" s="1"/>
    </row>
    <row r="90" spans="1:13" ht="15" customHeight="1" x14ac:dyDescent="0.15">
      <c r="A90" s="42"/>
      <c r="B90" s="37" t="s">
        <v>79</v>
      </c>
      <c r="C90" s="20"/>
      <c r="D90" s="21">
        <f t="shared" si="25"/>
        <v>0</v>
      </c>
      <c r="E90" s="21"/>
      <c r="F90" s="21"/>
      <c r="G90" s="21"/>
      <c r="H90" s="21">
        <v>0</v>
      </c>
      <c r="I90" s="21"/>
      <c r="L90" s="14"/>
      <c r="M90" s="1"/>
    </row>
    <row r="91" spans="1:13" ht="15" customHeight="1" x14ac:dyDescent="0.15">
      <c r="A91" s="42"/>
      <c r="B91" s="38"/>
      <c r="C91" s="20"/>
      <c r="D91" s="21">
        <f t="shared" si="25"/>
        <v>0</v>
      </c>
      <c r="E91" s="21"/>
      <c r="F91" s="21"/>
      <c r="G91" s="21"/>
      <c r="H91" s="21">
        <v>0</v>
      </c>
      <c r="I91" s="21"/>
      <c r="L91" s="14"/>
      <c r="M91" s="1"/>
    </row>
    <row r="92" spans="1:13" ht="15" customHeight="1" x14ac:dyDescent="0.15">
      <c r="A92" s="42"/>
      <c r="B92" s="49"/>
      <c r="C92" s="67" t="s">
        <v>36</v>
      </c>
      <c r="D92" s="68">
        <f t="shared" si="25"/>
        <v>0</v>
      </c>
      <c r="E92" s="68">
        <f>SUM(E90:E91)</f>
        <v>0</v>
      </c>
      <c r="F92" s="68">
        <f t="shared" ref="F92:G92" si="28">SUM(F90:F91)</f>
        <v>0</v>
      </c>
      <c r="G92" s="68">
        <f t="shared" si="28"/>
        <v>0</v>
      </c>
      <c r="H92" s="68">
        <v>0</v>
      </c>
      <c r="I92" s="68">
        <f t="shared" ref="I92" si="29">SUM(I90:I91)</f>
        <v>0</v>
      </c>
      <c r="L92" s="14"/>
      <c r="M92" s="1"/>
    </row>
    <row r="93" spans="1:13" ht="15" customHeight="1" x14ac:dyDescent="0.15">
      <c r="A93" s="42"/>
      <c r="B93" s="37" t="s">
        <v>80</v>
      </c>
      <c r="C93" s="20" t="s">
        <v>81</v>
      </c>
      <c r="D93" s="21">
        <v>1752</v>
      </c>
      <c r="E93" s="21"/>
      <c r="F93" s="21"/>
      <c r="G93" s="21"/>
      <c r="H93" s="21">
        <v>246.51578789021269</v>
      </c>
      <c r="I93" s="21">
        <f>D93-E93-F93-G93-H93</f>
        <v>1505.4842121097872</v>
      </c>
      <c r="L93" s="14"/>
      <c r="M93" s="1"/>
    </row>
    <row r="94" spans="1:13" ht="15" customHeight="1" x14ac:dyDescent="0.15">
      <c r="A94" s="42"/>
      <c r="B94" s="38"/>
      <c r="C94" s="20" t="s">
        <v>82</v>
      </c>
      <c r="D94" s="21">
        <v>258</v>
      </c>
      <c r="E94" s="21"/>
      <c r="F94" s="21"/>
      <c r="G94" s="21"/>
      <c r="H94" s="21">
        <v>36.301982463284745</v>
      </c>
      <c r="I94" s="21">
        <f t="shared" ref="I94:I105" si="30">D94-E94-F94-G94-H94</f>
        <v>221.69801753671527</v>
      </c>
      <c r="L94" s="14"/>
      <c r="M94" s="1"/>
    </row>
    <row r="95" spans="1:13" ht="15" customHeight="1" x14ac:dyDescent="0.15">
      <c r="A95" s="42"/>
      <c r="B95" s="38"/>
      <c r="C95" s="20" t="s">
        <v>83</v>
      </c>
      <c r="D95" s="21">
        <v>299</v>
      </c>
      <c r="E95" s="21"/>
      <c r="F95" s="21"/>
      <c r="G95" s="21"/>
      <c r="H95" s="21">
        <v>42.070902157062555</v>
      </c>
      <c r="I95" s="21">
        <f t="shared" si="30"/>
        <v>256.92909784293744</v>
      </c>
      <c r="L95" s="14"/>
      <c r="M95" s="1"/>
    </row>
    <row r="96" spans="1:13" ht="15" customHeight="1" x14ac:dyDescent="0.15">
      <c r="A96" s="42"/>
      <c r="B96" s="38"/>
      <c r="C96" s="20" t="s">
        <v>84</v>
      </c>
      <c r="D96" s="21">
        <v>450</v>
      </c>
      <c r="E96" s="21"/>
      <c r="F96" s="21"/>
      <c r="G96" s="21"/>
      <c r="H96" s="21">
        <v>63.317411273171068</v>
      </c>
      <c r="I96" s="21">
        <f t="shared" si="30"/>
        <v>386.68258872682895</v>
      </c>
      <c r="L96" s="14"/>
      <c r="M96" s="1"/>
    </row>
    <row r="97" spans="1:13" ht="15" customHeight="1" x14ac:dyDescent="0.15">
      <c r="A97" s="42"/>
      <c r="B97" s="38"/>
      <c r="C97" s="20" t="s">
        <v>85</v>
      </c>
      <c r="D97" s="21">
        <v>381</v>
      </c>
      <c r="E97" s="21"/>
      <c r="F97" s="21"/>
      <c r="G97" s="21"/>
      <c r="H97" s="21">
        <v>53.608741544618169</v>
      </c>
      <c r="I97" s="21">
        <f t="shared" si="30"/>
        <v>327.39125845538183</v>
      </c>
      <c r="L97" s="14"/>
      <c r="M97" s="1"/>
    </row>
    <row r="98" spans="1:13" ht="15" customHeight="1" x14ac:dyDescent="0.15">
      <c r="A98" s="42"/>
      <c r="B98" s="38"/>
      <c r="C98" s="20" t="s">
        <v>86</v>
      </c>
      <c r="D98" s="21">
        <v>46759</v>
      </c>
      <c r="E98" s="21"/>
      <c r="F98" s="21"/>
      <c r="G98" s="21"/>
      <c r="H98" s="21">
        <v>6579.2418527160135</v>
      </c>
      <c r="I98" s="21">
        <f t="shared" si="30"/>
        <v>40179.758147283988</v>
      </c>
      <c r="L98" s="14"/>
      <c r="M98" s="1"/>
    </row>
    <row r="99" spans="1:13" ht="15" customHeight="1" x14ac:dyDescent="0.15">
      <c r="A99" s="42"/>
      <c r="B99" s="38"/>
      <c r="C99" s="20" t="s">
        <v>87</v>
      </c>
      <c r="D99" s="21">
        <v>23151</v>
      </c>
      <c r="E99" s="21">
        <v>0</v>
      </c>
      <c r="F99" s="21"/>
      <c r="G99" s="21">
        <v>1883</v>
      </c>
      <c r="H99" s="21">
        <v>2992.5215621284492</v>
      </c>
      <c r="I99" s="21">
        <f t="shared" si="30"/>
        <v>18275.478437871552</v>
      </c>
      <c r="L99" s="14"/>
      <c r="M99" s="1"/>
    </row>
    <row r="100" spans="1:13" ht="15" customHeight="1" x14ac:dyDescent="0.15">
      <c r="A100" s="42"/>
      <c r="B100" s="38"/>
      <c r="C100" s="20" t="s">
        <v>88</v>
      </c>
      <c r="D100" s="21">
        <v>1032</v>
      </c>
      <c r="E100" s="21">
        <v>407</v>
      </c>
      <c r="F100" s="21"/>
      <c r="G100" s="21">
        <v>0</v>
      </c>
      <c r="H100" s="21">
        <v>87.940848990515363</v>
      </c>
      <c r="I100" s="21">
        <f t="shared" si="30"/>
        <v>537.05915100948459</v>
      </c>
      <c r="L100" s="14"/>
      <c r="M100" s="1"/>
    </row>
    <row r="101" spans="1:13" ht="15" customHeight="1" x14ac:dyDescent="0.15">
      <c r="A101" s="42"/>
      <c r="B101" s="38"/>
      <c r="C101" s="20" t="s">
        <v>89</v>
      </c>
      <c r="D101" s="21">
        <v>16072</v>
      </c>
      <c r="E101" s="21"/>
      <c r="F101" s="21"/>
      <c r="G101" s="21"/>
      <c r="H101" s="21">
        <v>2261.416519960901</v>
      </c>
      <c r="I101" s="21">
        <f t="shared" si="30"/>
        <v>13810.583480039099</v>
      </c>
      <c r="L101" s="14"/>
      <c r="M101" s="1"/>
    </row>
    <row r="102" spans="1:13" ht="15" customHeight="1" x14ac:dyDescent="0.15">
      <c r="A102" s="42"/>
      <c r="B102" s="38"/>
      <c r="C102" s="20" t="s">
        <v>90</v>
      </c>
      <c r="D102" s="21">
        <v>2272</v>
      </c>
      <c r="E102" s="21"/>
      <c r="F102" s="21"/>
      <c r="G102" s="21"/>
      <c r="H102" s="21">
        <v>319.68257425032147</v>
      </c>
      <c r="I102" s="21">
        <f t="shared" si="30"/>
        <v>1952.3174257496785</v>
      </c>
      <c r="L102" s="14"/>
      <c r="M102" s="1"/>
    </row>
    <row r="103" spans="1:13" ht="15" customHeight="1" x14ac:dyDescent="0.15">
      <c r="A103" s="42"/>
      <c r="B103" s="38"/>
      <c r="C103" s="20" t="s">
        <v>91</v>
      </c>
      <c r="D103" s="21">
        <v>652</v>
      </c>
      <c r="E103" s="21"/>
      <c r="F103" s="21"/>
      <c r="G103" s="21"/>
      <c r="H103" s="21">
        <v>91.73989366690563</v>
      </c>
      <c r="I103" s="21">
        <f t="shared" si="30"/>
        <v>560.26010633309443</v>
      </c>
      <c r="L103" s="14"/>
      <c r="M103" s="1"/>
    </row>
    <row r="104" spans="1:13" ht="15" customHeight="1" x14ac:dyDescent="0.15">
      <c r="A104" s="42"/>
      <c r="B104" s="38"/>
      <c r="C104" s="20" t="s">
        <v>92</v>
      </c>
      <c r="D104" s="21">
        <v>26115</v>
      </c>
      <c r="E104" s="21"/>
      <c r="F104" s="21"/>
      <c r="G104" s="21"/>
      <c r="H104" s="21">
        <v>3674.5204342196944</v>
      </c>
      <c r="I104" s="21">
        <f t="shared" si="30"/>
        <v>22440.479565780304</v>
      </c>
      <c r="L104" s="14"/>
      <c r="M104" s="1"/>
    </row>
    <row r="105" spans="1:13" ht="15" customHeight="1" x14ac:dyDescent="0.15">
      <c r="A105" s="42"/>
      <c r="B105" s="38"/>
      <c r="C105" s="20" t="s">
        <v>93</v>
      </c>
      <c r="D105" s="21">
        <v>978</v>
      </c>
      <c r="E105" s="21"/>
      <c r="F105" s="21"/>
      <c r="G105" s="21"/>
      <c r="H105" s="21">
        <v>137.60984050035844</v>
      </c>
      <c r="I105" s="21">
        <f t="shared" si="30"/>
        <v>840.39015949964153</v>
      </c>
      <c r="L105" s="14"/>
      <c r="M105" s="1"/>
    </row>
    <row r="106" spans="1:13" ht="15" customHeight="1" x14ac:dyDescent="0.15">
      <c r="A106" s="42"/>
      <c r="B106" s="49"/>
      <c r="C106" s="67" t="s">
        <v>36</v>
      </c>
      <c r="D106" s="68">
        <f>SUM(D93:D105)</f>
        <v>120171</v>
      </c>
      <c r="E106" s="68">
        <f>SUM(E93:E104)</f>
        <v>407</v>
      </c>
      <c r="F106" s="68">
        <f t="shared" ref="F106:G106" si="31">SUM(F93:F104)</f>
        <v>0</v>
      </c>
      <c r="G106" s="68">
        <f t="shared" si="31"/>
        <v>1883</v>
      </c>
      <c r="H106" s="68">
        <f>SUM(H93:H105)</f>
        <v>16586.488351761505</v>
      </c>
      <c r="I106" s="68">
        <f>SUM(I93:I105)</f>
        <v>101294.51164823849</v>
      </c>
      <c r="L106" s="14"/>
      <c r="M106" s="1"/>
    </row>
    <row r="107" spans="1:13" ht="15" customHeight="1" x14ac:dyDescent="0.15">
      <c r="A107" s="42"/>
      <c r="B107" s="50" t="s">
        <v>94</v>
      </c>
      <c r="C107" s="32"/>
      <c r="D107" s="21"/>
      <c r="E107" s="21"/>
      <c r="F107" s="21"/>
      <c r="G107" s="21"/>
      <c r="H107" s="21">
        <v>0</v>
      </c>
      <c r="I107" s="21"/>
      <c r="L107" s="14"/>
      <c r="M107" s="1"/>
    </row>
    <row r="108" spans="1:13" ht="15" customHeight="1" x14ac:dyDescent="0.15">
      <c r="A108" s="42"/>
      <c r="B108" s="51"/>
      <c r="C108" s="32"/>
      <c r="D108" s="21">
        <f t="shared" si="25"/>
        <v>0</v>
      </c>
      <c r="E108" s="21"/>
      <c r="F108" s="21"/>
      <c r="G108" s="21"/>
      <c r="H108" s="21">
        <v>0</v>
      </c>
      <c r="I108" s="21"/>
      <c r="L108" s="14"/>
      <c r="M108" s="1"/>
    </row>
    <row r="109" spans="1:13" ht="15" customHeight="1" x14ac:dyDescent="0.15">
      <c r="A109" s="42"/>
      <c r="B109" s="52"/>
      <c r="C109" s="67" t="s">
        <v>36</v>
      </c>
      <c r="D109" s="68">
        <f t="shared" si="25"/>
        <v>0</v>
      </c>
      <c r="E109" s="68">
        <f>SUM(E107:E108)</f>
        <v>0</v>
      </c>
      <c r="F109" s="68">
        <f t="shared" ref="F109:G109" si="32">SUM(F107:F108)</f>
        <v>0</v>
      </c>
      <c r="G109" s="68">
        <f t="shared" si="32"/>
        <v>0</v>
      </c>
      <c r="H109" s="68">
        <v>0</v>
      </c>
      <c r="I109" s="68">
        <f t="shared" ref="I109" si="33">SUM(I107:I108)</f>
        <v>0</v>
      </c>
      <c r="L109" s="14"/>
      <c r="M109" s="1"/>
    </row>
    <row r="110" spans="1:13" ht="15" customHeight="1" x14ac:dyDescent="0.15">
      <c r="A110" s="42"/>
      <c r="B110" s="37" t="s">
        <v>69</v>
      </c>
      <c r="C110" s="20" t="s">
        <v>95</v>
      </c>
      <c r="D110" s="21">
        <v>60319</v>
      </c>
      <c r="E110" s="21">
        <v>23100</v>
      </c>
      <c r="F110" s="21"/>
      <c r="G110" s="21">
        <v>0</v>
      </c>
      <c r="H110" s="21">
        <v>5236.9127337247864</v>
      </c>
      <c r="I110" s="21">
        <f>D110-E110-F110-G110-H110</f>
        <v>31982.087266275215</v>
      </c>
      <c r="L110" s="14"/>
      <c r="M110" s="1"/>
    </row>
    <row r="111" spans="1:13" ht="15" customHeight="1" x14ac:dyDescent="0.15">
      <c r="A111" s="42"/>
      <c r="B111" s="38"/>
      <c r="C111" s="20" t="s">
        <v>96</v>
      </c>
      <c r="D111" s="21">
        <v>1464</v>
      </c>
      <c r="E111" s="21">
        <v>777</v>
      </c>
      <c r="F111" s="21"/>
      <c r="G111" s="21">
        <v>0</v>
      </c>
      <c r="H111" s="21">
        <v>96.664581210374493</v>
      </c>
      <c r="I111" s="21">
        <f t="shared" ref="I111:I113" si="34">D111-E111-F111-G111-H111</f>
        <v>590.33541878962546</v>
      </c>
      <c r="L111" s="14"/>
      <c r="M111" s="1"/>
    </row>
    <row r="112" spans="1:13" ht="15" customHeight="1" x14ac:dyDescent="0.15">
      <c r="A112" s="42"/>
      <c r="B112" s="38"/>
      <c r="C112" s="20" t="s">
        <v>97</v>
      </c>
      <c r="D112" s="21">
        <v>2043</v>
      </c>
      <c r="E112" s="21"/>
      <c r="F112" s="21"/>
      <c r="G112" s="21"/>
      <c r="H112" s="21">
        <v>287.46104718019666</v>
      </c>
      <c r="I112" s="21">
        <f t="shared" si="34"/>
        <v>1755.5389528198034</v>
      </c>
      <c r="L112" s="14"/>
      <c r="M112" s="1"/>
    </row>
    <row r="113" spans="1:13" ht="15" customHeight="1" x14ac:dyDescent="0.15">
      <c r="A113" s="42"/>
      <c r="B113" s="38"/>
      <c r="C113" s="20" t="s">
        <v>98</v>
      </c>
      <c r="D113" s="21">
        <v>6077</v>
      </c>
      <c r="E113" s="21"/>
      <c r="F113" s="21"/>
      <c r="G113" s="21"/>
      <c r="H113" s="21">
        <v>855.066462904579</v>
      </c>
      <c r="I113" s="21">
        <f t="shared" si="34"/>
        <v>5221.9335370954213</v>
      </c>
      <c r="L113" s="14"/>
      <c r="M113" s="1"/>
    </row>
    <row r="114" spans="1:13" ht="15" customHeight="1" x14ac:dyDescent="0.15">
      <c r="A114" s="42"/>
      <c r="B114" s="38"/>
      <c r="C114" s="20"/>
      <c r="D114" s="21">
        <f t="shared" si="25"/>
        <v>0</v>
      </c>
      <c r="E114" s="21"/>
      <c r="F114" s="21"/>
      <c r="G114" s="21"/>
      <c r="H114" s="21">
        <v>0</v>
      </c>
      <c r="I114" s="21"/>
      <c r="L114" s="14"/>
      <c r="M114" s="1"/>
    </row>
    <row r="115" spans="1:13" ht="15" customHeight="1" x14ac:dyDescent="0.15">
      <c r="A115" s="42"/>
      <c r="B115" s="39"/>
      <c r="C115" s="69" t="s">
        <v>36</v>
      </c>
      <c r="D115" s="70">
        <f>SUM(D110:D114)</f>
        <v>69903</v>
      </c>
      <c r="E115" s="70">
        <f>SUM(E110:E114)</f>
        <v>23877</v>
      </c>
      <c r="F115" s="70">
        <f t="shared" ref="F115:G115" si="35">SUM(F110:F114)</f>
        <v>0</v>
      </c>
      <c r="G115" s="70">
        <f t="shared" si="35"/>
        <v>0</v>
      </c>
      <c r="H115" s="70">
        <f>SUM(H110:H114)</f>
        <v>6476.1048250199365</v>
      </c>
      <c r="I115" s="70">
        <f t="shared" ref="I115" si="36">SUM(I110:I114)</f>
        <v>39549.895174980069</v>
      </c>
      <c r="L115" s="14"/>
      <c r="M115" s="1"/>
    </row>
    <row r="116" spans="1:13" ht="15" customHeight="1" x14ac:dyDescent="0.15">
      <c r="A116" s="42"/>
      <c r="B116" s="22" t="s">
        <v>70</v>
      </c>
      <c r="C116" s="33"/>
      <c r="D116" s="27">
        <f t="shared" ref="D116:H116" si="37">D115+D109+D106+D92+D89</f>
        <v>589357</v>
      </c>
      <c r="E116" s="27">
        <f t="shared" si="37"/>
        <v>84399</v>
      </c>
      <c r="F116" s="27">
        <f t="shared" si="37"/>
        <v>0</v>
      </c>
      <c r="G116" s="27">
        <f t="shared" si="37"/>
        <v>1883</v>
      </c>
      <c r="H116" s="34">
        <f t="shared" si="37"/>
        <v>70785.348169445628</v>
      </c>
      <c r="I116" s="27">
        <f>I115+I109+I106+I92+I89</f>
        <v>432289.65183055436</v>
      </c>
      <c r="L116" s="14"/>
      <c r="M116" s="1"/>
    </row>
    <row r="117" spans="1:13" ht="4.5" customHeight="1" x14ac:dyDescent="0.15">
      <c r="A117" s="42"/>
      <c r="B117" s="25"/>
      <c r="C117" s="35"/>
      <c r="D117" s="27"/>
      <c r="E117" s="27"/>
      <c r="F117" s="27"/>
      <c r="G117" s="27"/>
      <c r="H117" s="27"/>
      <c r="I117" s="27"/>
      <c r="L117" s="14"/>
      <c r="M117" s="1"/>
    </row>
    <row r="118" spans="1:13" ht="42" customHeight="1" x14ac:dyDescent="0.15">
      <c r="A118" s="40" t="s">
        <v>99</v>
      </c>
      <c r="B118" s="41"/>
      <c r="C118" s="36"/>
      <c r="D118" s="31">
        <f>SUM(D71,D85,D116)</f>
        <v>3483835</v>
      </c>
      <c r="E118" s="31">
        <f t="shared" ref="E118:I118" si="38">SUM(E71,E85,E116)</f>
        <v>1707180</v>
      </c>
      <c r="F118" s="31">
        <f t="shared" si="38"/>
        <v>33500</v>
      </c>
      <c r="G118" s="31">
        <f t="shared" si="38"/>
        <v>154374</v>
      </c>
      <c r="H118" s="31">
        <f t="shared" si="38"/>
        <v>223550</v>
      </c>
      <c r="I118" s="31">
        <f t="shared" si="38"/>
        <v>1365231</v>
      </c>
      <c r="L118" s="14"/>
      <c r="M118" s="1"/>
    </row>
  </sheetData>
  <mergeCells count="26">
    <mergeCell ref="A3:I3"/>
    <mergeCell ref="A12:B14"/>
    <mergeCell ref="C12:C14"/>
    <mergeCell ref="D12:D14"/>
    <mergeCell ref="E12:I12"/>
    <mergeCell ref="E13:G13"/>
    <mergeCell ref="H13:I13"/>
    <mergeCell ref="A15:A72"/>
    <mergeCell ref="B15:B32"/>
    <mergeCell ref="B33:B46"/>
    <mergeCell ref="B47:B61"/>
    <mergeCell ref="B62:B64"/>
    <mergeCell ref="B65:B67"/>
    <mergeCell ref="B68:B70"/>
    <mergeCell ref="A73:A86"/>
    <mergeCell ref="B73:B75"/>
    <mergeCell ref="B76:B78"/>
    <mergeCell ref="B79:B81"/>
    <mergeCell ref="B82:B84"/>
    <mergeCell ref="B110:B115"/>
    <mergeCell ref="A118:B118"/>
    <mergeCell ref="A87:A117"/>
    <mergeCell ref="B87:B89"/>
    <mergeCell ref="B90:B92"/>
    <mergeCell ref="B93:B106"/>
    <mergeCell ref="B107:B10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  <rowBreaks count="1" manualBreakCount="1"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４－３（３）</vt:lpstr>
      <vt:lpstr>'４－３（３）'!Print_Area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HJPC4138</dc:creator>
  <cp:lastModifiedBy> </cp:lastModifiedBy>
  <cp:lastPrinted>2016-12-20T04:30:55Z</cp:lastPrinted>
  <dcterms:created xsi:type="dcterms:W3CDTF">2016-12-19T23:41:35Z</dcterms:created>
  <dcterms:modified xsi:type="dcterms:W3CDTF">2016-12-20T04:32:17Z</dcterms:modified>
</cp:coreProperties>
</file>