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2"/>
  <workbookPr/>
  <mc:AlternateContent xmlns:mc="http://schemas.openxmlformats.org/markup-compatibility/2006">
    <mc:Choice Requires="x15">
      <x15ac:absPath xmlns:x15ac="http://schemas.microsoft.com/office/spreadsheetml/2010/11/ac" url="C:\Users\suidou01\Desktop\1.10経営比較分析表（水道）\"/>
    </mc:Choice>
  </mc:AlternateContent>
  <xr:revisionPtr revIDLastSave="0" documentId="13_ncr:1_{45136CC1-1169-4F7F-B415-B1783521C25E}" xr6:coauthVersionLast="36" xr6:coauthVersionMax="36" xr10:uidLastSave="{00000000-0000-0000-0000-000000000000}"/>
  <workbookProtection workbookAlgorithmName="SHA-512" workbookHashValue="Dgp2FJb/83uB3S6txamyEwBA/8OUz30pY/EYe+Yn8d7OyVmWgkW2fxdXiUS8nn+YEbTret8kszMquZDD5UfLnw==" workbookSaltValue="3821mgX4NrcU40g98WphGA==" workbookSpinCount="100000" lockStructure="1"/>
  <bookViews>
    <workbookView xWindow="0" yWindow="0" windowWidth="15360" windowHeight="7635"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P6" i="5"/>
  <c r="P10" i="4" s="1"/>
  <c r="O6" i="5"/>
  <c r="N6" i="5"/>
  <c r="M6" i="5"/>
  <c r="AD8" i="4" s="1"/>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G85" i="4"/>
  <c r="F85" i="4"/>
  <c r="BB10" i="4"/>
  <c r="AT10" i="4"/>
  <c r="AL10" i="4"/>
  <c r="W10" i="4"/>
  <c r="I10" i="4"/>
  <c r="B10" i="4"/>
  <c r="BB8" i="4"/>
  <c r="W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<sst xmlns="http://schemas.openxmlformats.org/spreadsheetml/2006/main" count="228" uniqueCount="113">
  <si>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</si>
  <si>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</si>
  <si>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</si>
  <si>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</si>
  <si>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</si>
  <si>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</si>
  <si>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</si>
  <si>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</si>
  <si>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</si>
  <si>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</si>
  <si>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</si>
  <si>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</si>
  <si>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</si>
  <si>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</si>
  <si>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</si>
  <si>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</si>
  <si>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</si>
  <si>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</si>
  <si>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</si>
  <si>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</si>
  <si>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</si>
  <si>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</si>
  <si>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</si>
  <si>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</si>
  <si>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</si>
  <si>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</si>
  <si>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</si>
  <si>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</si>
  <si>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</si>
  <si>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</si>
  <si>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</si>
  <si>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</si>
  <si>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</si>
  <si>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</si>
  <si>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</si>
  <si>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</si>
  <si>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</si>
  <si>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</si>
  <si>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</si>
  <si>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</si>
  <si>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</si>
  <si>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</si>
  <si>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</si>
  <si>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</si>
  <si>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</si>
  <si>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</si>
  <si>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</si>
  <si>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</si>
  <si>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</si>
  <si>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</si>
  <si>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</si>
  <si>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</si>
  <si>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</si>
  <si>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</si>
  <si>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</si>
  <si>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</si>
  <si>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</si>
  <si>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</si>
  <si>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</si>
  <si>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</si>
  <si>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</si>
  <si>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</si>
  <si>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</si>
  <si>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</si>
  <si>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</si>
  <si>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</si>
  <si>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</si>
  <si>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</si>
  <si>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</si>
  <si>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</si>
  <si>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</si>
  <si>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</si>
  <si>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</si>
  <si>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</si>
  <si>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</si>
  <si>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</si>
  <si>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</si>
  <si>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</si>
  <si>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</si>
  <si>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</si>
  <si>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</si>
  <si>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</si>
  <si>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</si>
  <si>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</si>
  <si>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</si>
  <si>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</si>
  <si>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</si>
  <si>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</si>
  <si>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</si>
  <si>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</si>
  <si>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</si>
  <si>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</si>
  <si>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</si>
  <si>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大分県　日出町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</si>
  <si>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</si>
  <si>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</si>
  <si>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</si>
  <si>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</si>
  <si>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</si>
  <si>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</si>
  <si>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</si>
  <si>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</si>
  <si>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</si>
  <si>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</si>
  <si>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</si>
  <si>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</si>
  <si>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</si>
  <si>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</si>
  <si>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</si>
  <si>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</si>
  <si>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①有形固定資産減価償却率については、53.85％で全国平均（50.88％）及び類似団体平均値（51.29％）を上回った。
②管路経年比率は、14.88％で全国平均（22.3％）及び類似団体平均値（19.61％）を下回っているが、年々経年化率は上昇している。
③管路更新率は、0.90％で昨年度比0.38ポイント上昇し、全国平均（0.66％）及び類似団体平均値（0.48％）を上回わった。
　近年、漏水が多発していることから、管路更新のための予算を倍増し、積極的に老朽管の更新を行っている。
　</t>
    <rPh sb="121" eb="123">
      <t>ジョウショウ</t>
    </rPh>
    <rPh sb="143" eb="147">
      <t>サクネンドヒ</t>
    </rPh>
    <rPh sb="155" eb="157">
      <t>ジョウショウ</t>
    </rPh>
    <rPh sb="187" eb="188">
      <t>ウワ</t>
    </rPh>
    <rPh sb="195" eb="197">
      <t>キンネン</t>
    </rPh>
    <rPh sb="198" eb="200">
      <t>ロウスイ</t>
    </rPh>
    <rPh sb="201" eb="203">
      <t>タハツ</t>
    </rPh>
    <rPh sb="212" eb="214">
      <t>カンロ</t>
    </rPh>
    <rPh sb="214" eb="216">
      <t>コウシン</t>
    </rPh>
    <rPh sb="220" eb="222">
      <t>ヨサン</t>
    </rPh>
    <rPh sb="223" eb="225">
      <t>バイゾウ</t>
    </rPh>
    <rPh sb="227" eb="230">
      <t>セッキョクテキ</t>
    </rPh>
    <rPh sb="231" eb="234">
      <t>ロウキュウカン</t>
    </rPh>
    <rPh sb="235" eb="237">
      <t>コウシン</t>
    </rPh>
    <rPh sb="238" eb="239">
      <t>オコナ</t>
    </rPh>
    <phoneticPr fontId="4"/>
  </si>
  <si>
    <t>■経営の健全性
①経常収支比率は108.18%と、昨年度比18.41ポイント減少した。例年全国平均及び類似団体平均を超えているが、本年度は全国平均111.39％及び類似団体平均108.84％を下回った。
②累積欠損金は発生していない。
③流動比率は、333.8％であり、昨年度比49.37ポイント減少した。全国平均（261.51％）を上回ったものの類似団体平均値（378.56％）を下回った。
④企業債残高対給水収益比率については、236.24％で全国平均（265.16％）及び類似団体平均値（395.68％）を下回っている。
⑤料金回収率は、103.8％で全国平均（102.35％）及び類似団体平均値（97.59％）を上回っている。
　R3年度は、昨年度比で多くの指標が悪化したが、これは、配水管洗浄業務や経営戦略策定に多額の経費を要したためで一時的なものである。
■経営の効率性
⑥給水原価は、115.97円で全国平均（167.74円）及び類似団体平均値（181.71円）を下回った。
⑦施設利用率は、67.16％で全国平均（60.29％）及び類似団体平均値（55.72％）を上回った。
　以上⑥⑦より、施設利用率が高く、給水原価が低いことから、経営の効率性は図られている。
⑧有収率については、77.68％と昨年度比3.5ポイント低下し、全国平均（90.12％）及び類似団体平均値（81.26％）を下回っている。R3年度は大規模な漏水が発生したためである。</t>
    <rPh sb="25" eb="29">
      <t>サクネンドヒ</t>
    </rPh>
    <rPh sb="38" eb="40">
      <t>ゲンショウ</t>
    </rPh>
    <rPh sb="43" eb="45">
      <t>レイネン</t>
    </rPh>
    <rPh sb="45" eb="49">
      <t>ゼンコクヘイキン</t>
    </rPh>
    <rPh sb="49" eb="50">
      <t>オヨ</t>
    </rPh>
    <rPh sb="51" eb="55">
      <t>ルイジダンタイ</t>
    </rPh>
    <rPh sb="55" eb="57">
      <t>ヘイキン</t>
    </rPh>
    <rPh sb="58" eb="59">
      <t>コ</t>
    </rPh>
    <rPh sb="65" eb="68">
      <t>ホンネンド</t>
    </rPh>
    <rPh sb="135" eb="139">
      <t>サクネンドヒ</t>
    </rPh>
    <rPh sb="148" eb="150">
      <t>ゲンショウ</t>
    </rPh>
    <rPh sb="167" eb="169">
      <t>ウワマワ</t>
    </rPh>
    <rPh sb="191" eb="193">
      <t>シタマワ</t>
    </rPh>
    <rPh sb="321" eb="323">
      <t>ネンド</t>
    </rPh>
    <rPh sb="325" eb="328">
      <t>サクネンド</t>
    </rPh>
    <rPh sb="328" eb="329">
      <t>ヒ</t>
    </rPh>
    <rPh sb="330" eb="331">
      <t>オオ</t>
    </rPh>
    <rPh sb="333" eb="335">
      <t>シヒョウ</t>
    </rPh>
    <rPh sb="336" eb="338">
      <t>アッカ</t>
    </rPh>
    <rPh sb="346" eb="349">
      <t>ハイスイカン</t>
    </rPh>
    <rPh sb="349" eb="353">
      <t>センジョウギョウム</t>
    </rPh>
    <rPh sb="354" eb="360">
      <t>ケイエイセンリャクサクテイ</t>
    </rPh>
    <rPh sb="361" eb="363">
      <t>タガク</t>
    </rPh>
    <rPh sb="364" eb="366">
      <t>ケイヒ</t>
    </rPh>
    <rPh sb="367" eb="368">
      <t>ヨウ</t>
    </rPh>
    <rPh sb="373" eb="376">
      <t>イチジテキ</t>
    </rPh>
    <rPh sb="557" eb="561">
      <t>サクネンドヒ</t>
    </rPh>
    <rPh sb="568" eb="570">
      <t>テイカ</t>
    </rPh>
    <rPh sb="611" eb="613">
      <t>ネンド</t>
    </rPh>
    <rPh sb="614" eb="617">
      <t>ダイキボ</t>
    </rPh>
    <rPh sb="618" eb="620">
      <t>ロウスイ</t>
    </rPh>
    <rPh sb="621" eb="623">
      <t>ハッセイ</t>
    </rPh>
    <phoneticPr fontId="4"/>
  </si>
  <si>
    <t>　日出町においては、現時点で施設の効率性・収益性・経営の健全性については、概ね問題は無いと考えている。しかし、給水人口の減少等による水道料金収入の減少、各施設の老朽化による更新等で厳しい財政運営が予想されることから、各指標の傾向を十分に分析し対策を講じる必要がある。
　また、令和３年度から老朽管の更新や施設耐震化を積極的に実施していることから、今後起債の償還額が増加することが想定されるので、中期財政計画を策定する中で、将来を見通した健全な経営に努める。</t>
    <rPh sb="138" eb="140">
      <t>レイワ</t>
    </rPh>
    <rPh sb="141" eb="143">
      <t>ネンド</t>
    </rPh>
    <rPh sb="145" eb="148">
      <t>ロウキュウカン</t>
    </rPh>
    <rPh sb="149" eb="151">
      <t>コウシン</t>
    </rPh>
    <rPh sb="152" eb="157">
      <t>シセツタイシンカ</t>
    </rPh>
    <rPh sb="158" eb="161">
      <t>セッキョクテキ</t>
    </rPh>
    <rPh sb="162" eb="164">
      <t>ジッシ</t>
    </rPh>
    <rPh sb="173" eb="175">
      <t>コンゴ</t>
    </rPh>
    <rPh sb="175" eb="177">
      <t>キサイ</t>
    </rPh>
    <rPh sb="189" eb="191">
      <t>ソウテイ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</si>
</sst>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0.54</c:v>
                </c:pt>
                <c:pt idx="1">
                  <c:v>0.13</c:v>
                </c:pt>
                <c:pt idx="2">
                  <c:v>0.04</c:v>
                </c:pt>
                <c:pt idx="3">
                  <c:v>0.52</c:v>
                </c:pt>
                <c:pt idx="4">
                  <c:v>0.9</c:v>
                </c:pt>
              </c:numCache>
            </c:numRef>
          </c:val>
          <c:extLst>
            <c:ext xmlns:c16="http://schemas.microsoft.com/office/drawing/2014/chart" uri="{C3380CC4-5D6E-409C-BE32-E72D297353CC}">
              <c16:uniqueId val="{00000000-A597-4421-86F8-76E5D588C436}"/>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0.54</c:v>
                </c:pt>
                <c:pt idx="1">
                  <c:v>0.5</c:v>
                </c:pt>
                <c:pt idx="2">
                  <c:v>0.52</c:v>
                </c:pt>
                <c:pt idx="3">
                  <c:v>0.53</c:v>
                </c:pt>
                <c:pt idx="4">
                  <c:v>0.48</c:v>
                </c:pt>
              </c:numCache>
            </c:numRef>
          </c:val>
          <c:smooth val="0"/>
          <c:extLst>
            <c:ext xmlns:c16="http://schemas.microsoft.com/office/drawing/2014/chart" uri="{C3380CC4-5D6E-409C-BE32-E72D297353CC}">
              <c16:uniqueId val="{00000001-A597-4421-86F8-76E5D588C436}"/>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63.87</c:v>
                </c:pt>
                <c:pt idx="1">
                  <c:v>63.76</c:v>
                </c:pt>
                <c:pt idx="2">
                  <c:v>63.23</c:v>
                </c:pt>
                <c:pt idx="3">
                  <c:v>64.430000000000007</c:v>
                </c:pt>
                <c:pt idx="4">
                  <c:v>67.16</c:v>
                </c:pt>
              </c:numCache>
            </c:numRef>
          </c:val>
          <c:extLst>
            <c:ext xmlns:c16="http://schemas.microsoft.com/office/drawing/2014/chart" uri="{C3380CC4-5D6E-409C-BE32-E72D297353CC}">
              <c16:uniqueId val="{00000000-DB6E-4C96-B882-D2A3CAA883DF}"/>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55.63</c:v>
                </c:pt>
                <c:pt idx="1">
                  <c:v>55.03</c:v>
                </c:pt>
                <c:pt idx="2">
                  <c:v>55.14</c:v>
                </c:pt>
                <c:pt idx="3">
                  <c:v>55.89</c:v>
                </c:pt>
                <c:pt idx="4">
                  <c:v>55.72</c:v>
                </c:pt>
              </c:numCache>
            </c:numRef>
          </c:val>
          <c:smooth val="0"/>
          <c:extLst>
            <c:ext xmlns:c16="http://schemas.microsoft.com/office/drawing/2014/chart" uri="{C3380CC4-5D6E-409C-BE32-E72D297353CC}">
              <c16:uniqueId val="{00000001-DB6E-4C96-B882-D2A3CAA883DF}"/>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82.84</c:v>
                </c:pt>
                <c:pt idx="1">
                  <c:v>82.63</c:v>
                </c:pt>
                <c:pt idx="2">
                  <c:v>82.17</c:v>
                </c:pt>
                <c:pt idx="3">
                  <c:v>81.180000000000007</c:v>
                </c:pt>
                <c:pt idx="4">
                  <c:v>77.680000000000007</c:v>
                </c:pt>
              </c:numCache>
            </c:numRef>
          </c:val>
          <c:extLst>
            <c:ext xmlns:c16="http://schemas.microsoft.com/office/drawing/2014/chart" uri="{C3380CC4-5D6E-409C-BE32-E72D297353CC}">
              <c16:uniqueId val="{00000000-D512-4AED-AD5D-DF87AC012D2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82.04</c:v>
                </c:pt>
                <c:pt idx="1">
                  <c:v>81.900000000000006</c:v>
                </c:pt>
                <c:pt idx="2">
                  <c:v>81.39</c:v>
                </c:pt>
                <c:pt idx="3">
                  <c:v>81.27</c:v>
                </c:pt>
                <c:pt idx="4">
                  <c:v>81.260000000000005</c:v>
                </c:pt>
              </c:numCache>
            </c:numRef>
          </c:val>
          <c:smooth val="0"/>
          <c:extLst>
            <c:ext xmlns:c16="http://schemas.microsoft.com/office/drawing/2014/chart" uri="{C3380CC4-5D6E-409C-BE32-E72D297353CC}">
              <c16:uniqueId val="{00000001-D512-4AED-AD5D-DF87AC012D2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125.43</c:v>
                </c:pt>
                <c:pt idx="1">
                  <c:v>122.9</c:v>
                </c:pt>
                <c:pt idx="2">
                  <c:v>119.35</c:v>
                </c:pt>
                <c:pt idx="3">
                  <c:v>126.59</c:v>
                </c:pt>
                <c:pt idx="4">
                  <c:v>108.18</c:v>
                </c:pt>
              </c:numCache>
            </c:numRef>
          </c:val>
          <c:extLst>
            <c:ext xmlns:c16="http://schemas.microsoft.com/office/drawing/2014/chart" uri="{C3380CC4-5D6E-409C-BE32-E72D297353CC}">
              <c16:uniqueId val="{00000000-3612-4189-BAA5-E12F35F4CFE8}"/>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110.05</c:v>
                </c:pt>
                <c:pt idx="1">
                  <c:v>108.87</c:v>
                </c:pt>
                <c:pt idx="2">
                  <c:v>108.61</c:v>
                </c:pt>
                <c:pt idx="3">
                  <c:v>108.35</c:v>
                </c:pt>
                <c:pt idx="4">
                  <c:v>108.84</c:v>
                </c:pt>
              </c:numCache>
            </c:numRef>
          </c:val>
          <c:smooth val="0"/>
          <c:extLst>
            <c:ext xmlns:c16="http://schemas.microsoft.com/office/drawing/2014/chart" uri="{C3380CC4-5D6E-409C-BE32-E72D297353CC}">
              <c16:uniqueId val="{00000001-3612-4189-BAA5-E12F35F4CFE8}"/>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50.13</c:v>
                </c:pt>
                <c:pt idx="1">
                  <c:v>51.57</c:v>
                </c:pt>
                <c:pt idx="2">
                  <c:v>52.56</c:v>
                </c:pt>
                <c:pt idx="3">
                  <c:v>53.3</c:v>
                </c:pt>
                <c:pt idx="4">
                  <c:v>53.85</c:v>
                </c:pt>
              </c:numCache>
            </c:numRef>
          </c:val>
          <c:extLst>
            <c:ext xmlns:c16="http://schemas.microsoft.com/office/drawing/2014/chart" uri="{C3380CC4-5D6E-409C-BE32-E72D297353CC}">
              <c16:uniqueId val="{00000000-633E-4C1E-B6A2-B6E272580C33}"/>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48.05</c:v>
                </c:pt>
                <c:pt idx="1">
                  <c:v>48.87</c:v>
                </c:pt>
                <c:pt idx="2">
                  <c:v>49.92</c:v>
                </c:pt>
                <c:pt idx="3">
                  <c:v>50.63</c:v>
                </c:pt>
                <c:pt idx="4">
                  <c:v>51.29</c:v>
                </c:pt>
              </c:numCache>
            </c:numRef>
          </c:val>
          <c:smooth val="0"/>
          <c:extLst>
            <c:ext xmlns:c16="http://schemas.microsoft.com/office/drawing/2014/chart" uri="{C3380CC4-5D6E-409C-BE32-E72D297353CC}">
              <c16:uniqueId val="{00000001-633E-4C1E-B6A2-B6E272580C33}"/>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10.53</c:v>
                </c:pt>
                <c:pt idx="1">
                  <c:v>9.58</c:v>
                </c:pt>
                <c:pt idx="2">
                  <c:v>11.71</c:v>
                </c:pt>
                <c:pt idx="3">
                  <c:v>12.49</c:v>
                </c:pt>
                <c:pt idx="4">
                  <c:v>14.88</c:v>
                </c:pt>
              </c:numCache>
            </c:numRef>
          </c:val>
          <c:extLst>
            <c:ext xmlns:c16="http://schemas.microsoft.com/office/drawing/2014/chart" uri="{C3380CC4-5D6E-409C-BE32-E72D297353CC}">
              <c16:uniqueId val="{00000000-D8D0-47C5-B9D9-BC152C072493}"/>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13.39</c:v>
                </c:pt>
                <c:pt idx="1">
                  <c:v>14.85</c:v>
                </c:pt>
                <c:pt idx="2">
                  <c:v>16.88</c:v>
                </c:pt>
                <c:pt idx="3">
                  <c:v>18.28</c:v>
                </c:pt>
                <c:pt idx="4">
                  <c:v>19.61</c:v>
                </c:pt>
              </c:numCache>
            </c:numRef>
          </c:val>
          <c:smooth val="0"/>
          <c:extLst>
            <c:ext xmlns:c16="http://schemas.microsoft.com/office/drawing/2014/chart" uri="{C3380CC4-5D6E-409C-BE32-E72D297353CC}">
              <c16:uniqueId val="{00000001-D8D0-47C5-B9D9-BC152C072493}"/>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730-4993-BDEB-9683E42372C9}"/>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2.64</c:v>
                </c:pt>
                <c:pt idx="1">
                  <c:v>3.16</c:v>
                </c:pt>
                <c:pt idx="2">
                  <c:v>3.59</c:v>
                </c:pt>
                <c:pt idx="3">
                  <c:v>3.98</c:v>
                </c:pt>
                <c:pt idx="4">
                  <c:v>6.02</c:v>
                </c:pt>
              </c:numCache>
            </c:numRef>
          </c:val>
          <c:smooth val="0"/>
          <c:extLst>
            <c:ext xmlns:c16="http://schemas.microsoft.com/office/drawing/2014/chart" uri="{C3380CC4-5D6E-409C-BE32-E72D297353CC}">
              <c16:uniqueId val="{00000001-6730-4993-BDEB-9683E42372C9}"/>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294.44</c:v>
                </c:pt>
                <c:pt idx="1">
                  <c:v>477.9</c:v>
                </c:pt>
                <c:pt idx="2">
                  <c:v>650.21</c:v>
                </c:pt>
                <c:pt idx="3">
                  <c:v>383.17</c:v>
                </c:pt>
                <c:pt idx="4">
                  <c:v>333.8</c:v>
                </c:pt>
              </c:numCache>
            </c:numRef>
          </c:val>
          <c:extLst>
            <c:ext xmlns:c16="http://schemas.microsoft.com/office/drawing/2014/chart" uri="{C3380CC4-5D6E-409C-BE32-E72D297353CC}">
              <c16:uniqueId val="{00000000-ADC9-408F-8719-23EC8C9972B3}"/>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359.47</c:v>
                </c:pt>
                <c:pt idx="1">
                  <c:v>369.69</c:v>
                </c:pt>
                <c:pt idx="2">
                  <c:v>379.08</c:v>
                </c:pt>
                <c:pt idx="3">
                  <c:v>367.55</c:v>
                </c:pt>
                <c:pt idx="4">
                  <c:v>378.56</c:v>
                </c:pt>
              </c:numCache>
            </c:numRef>
          </c:val>
          <c:smooth val="0"/>
          <c:extLst>
            <c:ext xmlns:c16="http://schemas.microsoft.com/office/drawing/2014/chart" uri="{C3380CC4-5D6E-409C-BE32-E72D297353CC}">
              <c16:uniqueId val="{00000001-ADC9-408F-8719-23EC8C9972B3}"/>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265.66000000000003</c:v>
                </c:pt>
                <c:pt idx="1">
                  <c:v>249.67</c:v>
                </c:pt>
                <c:pt idx="2">
                  <c:v>235.45</c:v>
                </c:pt>
                <c:pt idx="3">
                  <c:v>216.5</c:v>
                </c:pt>
                <c:pt idx="4">
                  <c:v>236.24</c:v>
                </c:pt>
              </c:numCache>
            </c:numRef>
          </c:val>
          <c:extLst>
            <c:ext xmlns:c16="http://schemas.microsoft.com/office/drawing/2014/chart" uri="{C3380CC4-5D6E-409C-BE32-E72D297353CC}">
              <c16:uniqueId val="{00000000-451F-48B2-BC89-2B5AD0309D8B}"/>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401.79</c:v>
                </c:pt>
                <c:pt idx="1">
                  <c:v>402.99</c:v>
                </c:pt>
                <c:pt idx="2">
                  <c:v>398.98</c:v>
                </c:pt>
                <c:pt idx="3">
                  <c:v>418.68</c:v>
                </c:pt>
                <c:pt idx="4">
                  <c:v>395.68</c:v>
                </c:pt>
              </c:numCache>
            </c:numRef>
          </c:val>
          <c:smooth val="0"/>
          <c:extLst>
            <c:ext xmlns:c16="http://schemas.microsoft.com/office/drawing/2014/chart" uri="{C3380CC4-5D6E-409C-BE32-E72D297353CC}">
              <c16:uniqueId val="{00000001-451F-48B2-BC89-2B5AD0309D8B}"/>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122.02</c:v>
                </c:pt>
                <c:pt idx="1">
                  <c:v>118.57</c:v>
                </c:pt>
                <c:pt idx="2">
                  <c:v>115.22</c:v>
                </c:pt>
                <c:pt idx="3">
                  <c:v>120.68</c:v>
                </c:pt>
                <c:pt idx="4">
                  <c:v>103.8</c:v>
                </c:pt>
              </c:numCache>
            </c:numRef>
          </c:val>
          <c:extLst>
            <c:ext xmlns:c16="http://schemas.microsoft.com/office/drawing/2014/chart" uri="{C3380CC4-5D6E-409C-BE32-E72D297353CC}">
              <c16:uniqueId val="{00000000-C6DD-4899-B560-6A28CAF7E30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100.12</c:v>
                </c:pt>
                <c:pt idx="1">
                  <c:v>98.66</c:v>
                </c:pt>
                <c:pt idx="2">
                  <c:v>98.64</c:v>
                </c:pt>
                <c:pt idx="3">
                  <c:v>94.78</c:v>
                </c:pt>
                <c:pt idx="4">
                  <c:v>97.59</c:v>
                </c:pt>
              </c:numCache>
            </c:numRef>
          </c:val>
          <c:smooth val="0"/>
          <c:extLst>
            <c:ext xmlns:c16="http://schemas.microsoft.com/office/drawing/2014/chart" uri="{C3380CC4-5D6E-409C-BE32-E72D297353CC}">
              <c16:uniqueId val="{00000001-C6DD-4899-B560-6A28CAF7E30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98.06</c:v>
                </c:pt>
                <c:pt idx="1">
                  <c:v>101.05</c:v>
                </c:pt>
                <c:pt idx="2">
                  <c:v>103.79</c:v>
                </c:pt>
                <c:pt idx="3">
                  <c:v>99.2</c:v>
                </c:pt>
                <c:pt idx="4">
                  <c:v>115.97</c:v>
                </c:pt>
              </c:numCache>
            </c:numRef>
          </c:val>
          <c:extLst>
            <c:ext xmlns:c16="http://schemas.microsoft.com/office/drawing/2014/chart" uri="{C3380CC4-5D6E-409C-BE32-E72D297353CC}">
              <c16:uniqueId val="{00000000-9577-4025-9470-F1D9CE8C9E2D}"/>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174.97</c:v>
                </c:pt>
                <c:pt idx="1">
                  <c:v>178.59</c:v>
                </c:pt>
                <c:pt idx="2">
                  <c:v>178.92</c:v>
                </c:pt>
                <c:pt idx="3">
                  <c:v>181.3</c:v>
                </c:pt>
                <c:pt idx="4">
                  <c:v>181.71</c:v>
                </c:pt>
              </c:numCache>
            </c:numRef>
          </c:val>
          <c:smooth val="0"/>
          <c:extLst>
            <c:ext xmlns:c16="http://schemas.microsoft.com/office/drawing/2014/chart" uri="{C3380CC4-5D6E-409C-BE32-E72D297353CC}">
              <c16:uniqueId val="{00000001-9577-4025-9470-F1D9CE8C9E2D}"/>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Z52" zoomScale="85" zoomScaleNormal="85"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大分県　日出町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A6</v>
      </c>
      <c r="X8" s="44"/>
      <c r="Y8" s="44"/>
      <c r="Z8" s="44"/>
      <c r="AA8" s="44"/>
      <c r="AB8" s="44"/>
      <c r="AC8" s="44"/>
      <c r="AD8" s="44" t="str">
        <f>データ!$M$6</f>
        <v>非設置</v>
      </c>
      <c r="AE8" s="44"/>
      <c r="AF8" s="44"/>
      <c r="AG8" s="44"/>
      <c r="AH8" s="44"/>
      <c r="AI8" s="44"/>
      <c r="AJ8" s="44"/>
      <c r="AK8" s="2"/>
      <c r="AL8" s="45">
        <f>データ!$R$6</f>
        <v>28240</v>
      </c>
      <c r="AM8" s="45"/>
      <c r="AN8" s="45"/>
      <c r="AO8" s="45"/>
      <c r="AP8" s="45"/>
      <c r="AQ8" s="45"/>
      <c r="AR8" s="45"/>
      <c r="AS8" s="45"/>
      <c r="AT8" s="46">
        <f>データ!$S$6</f>
        <v>73.260000000000005</v>
      </c>
      <c r="AU8" s="47"/>
      <c r="AV8" s="47"/>
      <c r="AW8" s="47"/>
      <c r="AX8" s="47"/>
      <c r="AY8" s="47"/>
      <c r="AZ8" s="47"/>
      <c r="BA8" s="47"/>
      <c r="BB8" s="48">
        <f>データ!$T$6</f>
        <v>385.48</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78.36</v>
      </c>
      <c r="J10" s="47"/>
      <c r="K10" s="47"/>
      <c r="L10" s="47"/>
      <c r="M10" s="47"/>
      <c r="N10" s="47"/>
      <c r="O10" s="81"/>
      <c r="P10" s="48">
        <f>データ!$P$6</f>
        <v>92.67</v>
      </c>
      <c r="Q10" s="48"/>
      <c r="R10" s="48"/>
      <c r="S10" s="48"/>
      <c r="T10" s="48"/>
      <c r="U10" s="48"/>
      <c r="V10" s="48"/>
      <c r="W10" s="45">
        <f>データ!$Q$6</f>
        <v>2195</v>
      </c>
      <c r="X10" s="45"/>
      <c r="Y10" s="45"/>
      <c r="Z10" s="45"/>
      <c r="AA10" s="45"/>
      <c r="AB10" s="45"/>
      <c r="AC10" s="45"/>
      <c r="AD10" s="2"/>
      <c r="AE10" s="2"/>
      <c r="AF10" s="2"/>
      <c r="AG10" s="2"/>
      <c r="AH10" s="2"/>
      <c r="AI10" s="2"/>
      <c r="AJ10" s="2"/>
      <c r="AK10" s="2"/>
      <c r="AL10" s="45">
        <f>データ!$U$6</f>
        <v>26052</v>
      </c>
      <c r="AM10" s="45"/>
      <c r="AN10" s="45"/>
      <c r="AO10" s="45"/>
      <c r="AP10" s="45"/>
      <c r="AQ10" s="45"/>
      <c r="AR10" s="45"/>
      <c r="AS10" s="45"/>
      <c r="AT10" s="46">
        <f>データ!$V$6</f>
        <v>43.15</v>
      </c>
      <c r="AU10" s="47"/>
      <c r="AV10" s="47"/>
      <c r="AW10" s="47"/>
      <c r="AX10" s="47"/>
      <c r="AY10" s="47"/>
      <c r="AZ10" s="47"/>
      <c r="BA10" s="47"/>
      <c r="BB10" s="48">
        <f>データ!$W$6</f>
        <v>603.75</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111</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112</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LRXDbRy9uNN48YCK0n6GQgednifj48rs/Kf9/KWFiBFP34l6Ht4+cDt0w9tq/dmCPjC4MpSrGS53iHZGWFT6Sw==" saltValue="usxpo1gNKKCcDhQcJ6rEH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443417</v>
      </c>
      <c r="D6" s="20">
        <f t="shared" si="3"/>
        <v>46</v>
      </c>
      <c r="E6" s="20">
        <f t="shared" si="3"/>
        <v>1</v>
      </c>
      <c r="F6" s="20">
        <f t="shared" si="3"/>
        <v>0</v>
      </c>
      <c r="G6" s="20">
        <f t="shared" si="3"/>
        <v>1</v>
      </c>
      <c r="H6" s="20" t="str">
        <f t="shared" si="3"/>
        <v>大分県　日出町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78.36</v>
      </c>
      <c r="P6" s="21">
        <f t="shared" si="3"/>
        <v>92.67</v>
      </c>
      <c r="Q6" s="21">
        <f t="shared" si="3"/>
        <v>2195</v>
      </c>
      <c r="R6" s="21">
        <f t="shared" si="3"/>
        <v>28240</v>
      </c>
      <c r="S6" s="21">
        <f t="shared" si="3"/>
        <v>73.260000000000005</v>
      </c>
      <c r="T6" s="21">
        <f t="shared" si="3"/>
        <v>385.48</v>
      </c>
      <c r="U6" s="21">
        <f t="shared" si="3"/>
        <v>26052</v>
      </c>
      <c r="V6" s="21">
        <f t="shared" si="3"/>
        <v>43.15</v>
      </c>
      <c r="W6" s="21">
        <f t="shared" si="3"/>
        <v>603.75</v>
      </c>
      <c r="X6" s="22">
        <f>IF(X7="",NA(),X7)</f>
        <v>125.43</v>
      </c>
      <c r="Y6" s="22">
        <f t="shared" ref="Y6:AG6" si="4">IF(Y7="",NA(),Y7)</f>
        <v>122.9</v>
      </c>
      <c r="Z6" s="22">
        <f t="shared" si="4"/>
        <v>119.35</v>
      </c>
      <c r="AA6" s="22">
        <f t="shared" si="4"/>
        <v>126.59</v>
      </c>
      <c r="AB6" s="22">
        <f t="shared" si="4"/>
        <v>108.18</v>
      </c>
      <c r="AC6" s="22">
        <f t="shared" si="4"/>
        <v>110.05</v>
      </c>
      <c r="AD6" s="22">
        <f t="shared" si="4"/>
        <v>108.87</v>
      </c>
      <c r="AE6" s="22">
        <f t="shared" si="4"/>
        <v>108.61</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2.64</v>
      </c>
      <c r="AO6" s="22">
        <f t="shared" si="5"/>
        <v>3.16</v>
      </c>
      <c r="AP6" s="22">
        <f t="shared" si="5"/>
        <v>3.59</v>
      </c>
      <c r="AQ6" s="22">
        <f t="shared" si="5"/>
        <v>3.98</v>
      </c>
      <c r="AR6" s="22">
        <f t="shared" si="5"/>
        <v>6.02</v>
      </c>
      <c r="AS6" s="21" t="str">
        <f>IF(AS7="","",IF(AS7="-","【-】","【"&amp;SUBSTITUTE(TEXT(AS7,"#,##0.00"),"-","△")&amp;"】"))</f>
        <v>【1.30】</v>
      </c>
      <c r="AT6" s="22">
        <f>IF(AT7="",NA(),AT7)</f>
        <v>294.44</v>
      </c>
      <c r="AU6" s="22">
        <f t="shared" ref="AU6:BC6" si="6">IF(AU7="",NA(),AU7)</f>
        <v>477.9</v>
      </c>
      <c r="AV6" s="22">
        <f t="shared" si="6"/>
        <v>650.21</v>
      </c>
      <c r="AW6" s="22">
        <f t="shared" si="6"/>
        <v>383.17</v>
      </c>
      <c r="AX6" s="22">
        <f t="shared" si="6"/>
        <v>333.8</v>
      </c>
      <c r="AY6" s="22">
        <f t="shared" si="6"/>
        <v>359.47</v>
      </c>
      <c r="AZ6" s="22">
        <f t="shared" si="6"/>
        <v>369.69</v>
      </c>
      <c r="BA6" s="22">
        <f t="shared" si="6"/>
        <v>379.08</v>
      </c>
      <c r="BB6" s="22">
        <f t="shared" si="6"/>
        <v>367.55</v>
      </c>
      <c r="BC6" s="22">
        <f t="shared" si="6"/>
        <v>378.56</v>
      </c>
      <c r="BD6" s="21" t="str">
        <f>IF(BD7="","",IF(BD7="-","【-】","【"&amp;SUBSTITUTE(TEXT(BD7,"#,##0.00"),"-","△")&amp;"】"))</f>
        <v>【261.51】</v>
      </c>
      <c r="BE6" s="22">
        <f>IF(BE7="",NA(),BE7)</f>
        <v>265.66000000000003</v>
      </c>
      <c r="BF6" s="22">
        <f t="shared" ref="BF6:BN6" si="7">IF(BF7="",NA(),BF7)</f>
        <v>249.67</v>
      </c>
      <c r="BG6" s="22">
        <f t="shared" si="7"/>
        <v>235.45</v>
      </c>
      <c r="BH6" s="22">
        <f t="shared" si="7"/>
        <v>216.5</v>
      </c>
      <c r="BI6" s="22">
        <f t="shared" si="7"/>
        <v>236.24</v>
      </c>
      <c r="BJ6" s="22">
        <f t="shared" si="7"/>
        <v>401.79</v>
      </c>
      <c r="BK6" s="22">
        <f t="shared" si="7"/>
        <v>402.99</v>
      </c>
      <c r="BL6" s="22">
        <f t="shared" si="7"/>
        <v>398.98</v>
      </c>
      <c r="BM6" s="22">
        <f t="shared" si="7"/>
        <v>418.68</v>
      </c>
      <c r="BN6" s="22">
        <f t="shared" si="7"/>
        <v>395.68</v>
      </c>
      <c r="BO6" s="21" t="str">
        <f>IF(BO7="","",IF(BO7="-","【-】","【"&amp;SUBSTITUTE(TEXT(BO7,"#,##0.00"),"-","△")&amp;"】"))</f>
        <v>【265.16】</v>
      </c>
      <c r="BP6" s="22">
        <f>IF(BP7="",NA(),BP7)</f>
        <v>122.02</v>
      </c>
      <c r="BQ6" s="22">
        <f t="shared" ref="BQ6:BY6" si="8">IF(BQ7="",NA(),BQ7)</f>
        <v>118.57</v>
      </c>
      <c r="BR6" s="22">
        <f t="shared" si="8"/>
        <v>115.22</v>
      </c>
      <c r="BS6" s="22">
        <f t="shared" si="8"/>
        <v>120.68</v>
      </c>
      <c r="BT6" s="22">
        <f t="shared" si="8"/>
        <v>103.8</v>
      </c>
      <c r="BU6" s="22">
        <f t="shared" si="8"/>
        <v>100.12</v>
      </c>
      <c r="BV6" s="22">
        <f t="shared" si="8"/>
        <v>98.66</v>
      </c>
      <c r="BW6" s="22">
        <f t="shared" si="8"/>
        <v>98.64</v>
      </c>
      <c r="BX6" s="22">
        <f t="shared" si="8"/>
        <v>94.78</v>
      </c>
      <c r="BY6" s="22">
        <f t="shared" si="8"/>
        <v>97.59</v>
      </c>
      <c r="BZ6" s="21" t="str">
        <f>IF(BZ7="","",IF(BZ7="-","【-】","【"&amp;SUBSTITUTE(TEXT(BZ7,"#,##0.00"),"-","△")&amp;"】"))</f>
        <v>【102.35】</v>
      </c>
      <c r="CA6" s="22">
        <f>IF(CA7="",NA(),CA7)</f>
        <v>98.06</v>
      </c>
      <c r="CB6" s="22">
        <f t="shared" ref="CB6:CJ6" si="9">IF(CB7="",NA(),CB7)</f>
        <v>101.05</v>
      </c>
      <c r="CC6" s="22">
        <f t="shared" si="9"/>
        <v>103.79</v>
      </c>
      <c r="CD6" s="22">
        <f t="shared" si="9"/>
        <v>99.2</v>
      </c>
      <c r="CE6" s="22">
        <f t="shared" si="9"/>
        <v>115.97</v>
      </c>
      <c r="CF6" s="22">
        <f t="shared" si="9"/>
        <v>174.97</v>
      </c>
      <c r="CG6" s="22">
        <f t="shared" si="9"/>
        <v>178.59</v>
      </c>
      <c r="CH6" s="22">
        <f t="shared" si="9"/>
        <v>178.92</v>
      </c>
      <c r="CI6" s="22">
        <f t="shared" si="9"/>
        <v>181.3</v>
      </c>
      <c r="CJ6" s="22">
        <f t="shared" si="9"/>
        <v>181.71</v>
      </c>
      <c r="CK6" s="21" t="str">
        <f>IF(CK7="","",IF(CK7="-","【-】","【"&amp;SUBSTITUTE(TEXT(CK7,"#,##0.00"),"-","△")&amp;"】"))</f>
        <v>【167.74】</v>
      </c>
      <c r="CL6" s="22">
        <f>IF(CL7="",NA(),CL7)</f>
        <v>63.87</v>
      </c>
      <c r="CM6" s="22">
        <f t="shared" ref="CM6:CU6" si="10">IF(CM7="",NA(),CM7)</f>
        <v>63.76</v>
      </c>
      <c r="CN6" s="22">
        <f t="shared" si="10"/>
        <v>63.23</v>
      </c>
      <c r="CO6" s="22">
        <f t="shared" si="10"/>
        <v>64.430000000000007</v>
      </c>
      <c r="CP6" s="22">
        <f t="shared" si="10"/>
        <v>67.16</v>
      </c>
      <c r="CQ6" s="22">
        <f t="shared" si="10"/>
        <v>55.63</v>
      </c>
      <c r="CR6" s="22">
        <f t="shared" si="10"/>
        <v>55.03</v>
      </c>
      <c r="CS6" s="22">
        <f t="shared" si="10"/>
        <v>55.14</v>
      </c>
      <c r="CT6" s="22">
        <f t="shared" si="10"/>
        <v>55.89</v>
      </c>
      <c r="CU6" s="22">
        <f t="shared" si="10"/>
        <v>55.72</v>
      </c>
      <c r="CV6" s="21" t="str">
        <f>IF(CV7="","",IF(CV7="-","【-】","【"&amp;SUBSTITUTE(TEXT(CV7,"#,##0.00"),"-","△")&amp;"】"))</f>
        <v>【60.29】</v>
      </c>
      <c r="CW6" s="22">
        <f>IF(CW7="",NA(),CW7)</f>
        <v>82.84</v>
      </c>
      <c r="CX6" s="22">
        <f t="shared" ref="CX6:DF6" si="11">IF(CX7="",NA(),CX7)</f>
        <v>82.63</v>
      </c>
      <c r="CY6" s="22">
        <f t="shared" si="11"/>
        <v>82.17</v>
      </c>
      <c r="CZ6" s="22">
        <f t="shared" si="11"/>
        <v>81.180000000000007</v>
      </c>
      <c r="DA6" s="22">
        <f t="shared" si="11"/>
        <v>77.680000000000007</v>
      </c>
      <c r="DB6" s="22">
        <f t="shared" si="11"/>
        <v>82.04</v>
      </c>
      <c r="DC6" s="22">
        <f t="shared" si="11"/>
        <v>81.900000000000006</v>
      </c>
      <c r="DD6" s="22">
        <f t="shared" si="11"/>
        <v>81.39</v>
      </c>
      <c r="DE6" s="22">
        <f t="shared" si="11"/>
        <v>81.27</v>
      </c>
      <c r="DF6" s="22">
        <f t="shared" si="11"/>
        <v>81.260000000000005</v>
      </c>
      <c r="DG6" s="21" t="str">
        <f>IF(DG7="","",IF(DG7="-","【-】","【"&amp;SUBSTITUTE(TEXT(DG7,"#,##0.00"),"-","△")&amp;"】"))</f>
        <v>【90.12】</v>
      </c>
      <c r="DH6" s="22">
        <f>IF(DH7="",NA(),DH7)</f>
        <v>50.13</v>
      </c>
      <c r="DI6" s="22">
        <f t="shared" ref="DI6:DQ6" si="12">IF(DI7="",NA(),DI7)</f>
        <v>51.57</v>
      </c>
      <c r="DJ6" s="22">
        <f t="shared" si="12"/>
        <v>52.56</v>
      </c>
      <c r="DK6" s="22">
        <f t="shared" si="12"/>
        <v>53.3</v>
      </c>
      <c r="DL6" s="22">
        <f t="shared" si="12"/>
        <v>53.85</v>
      </c>
      <c r="DM6" s="22">
        <f t="shared" si="12"/>
        <v>48.05</v>
      </c>
      <c r="DN6" s="22">
        <f t="shared" si="12"/>
        <v>48.87</v>
      </c>
      <c r="DO6" s="22">
        <f t="shared" si="12"/>
        <v>49.92</v>
      </c>
      <c r="DP6" s="22">
        <f t="shared" si="12"/>
        <v>50.63</v>
      </c>
      <c r="DQ6" s="22">
        <f t="shared" si="12"/>
        <v>51.29</v>
      </c>
      <c r="DR6" s="21" t="str">
        <f>IF(DR7="","",IF(DR7="-","【-】","【"&amp;SUBSTITUTE(TEXT(DR7,"#,##0.00"),"-","△")&amp;"】"))</f>
        <v>【50.88】</v>
      </c>
      <c r="DS6" s="22">
        <f>IF(DS7="",NA(),DS7)</f>
        <v>10.53</v>
      </c>
      <c r="DT6" s="22">
        <f t="shared" ref="DT6:EB6" si="13">IF(DT7="",NA(),DT7)</f>
        <v>9.58</v>
      </c>
      <c r="DU6" s="22">
        <f t="shared" si="13"/>
        <v>11.71</v>
      </c>
      <c r="DV6" s="22">
        <f t="shared" si="13"/>
        <v>12.49</v>
      </c>
      <c r="DW6" s="22">
        <f t="shared" si="13"/>
        <v>14.88</v>
      </c>
      <c r="DX6" s="22">
        <f t="shared" si="13"/>
        <v>13.39</v>
      </c>
      <c r="DY6" s="22">
        <f t="shared" si="13"/>
        <v>14.85</v>
      </c>
      <c r="DZ6" s="22">
        <f t="shared" si="13"/>
        <v>16.88</v>
      </c>
      <c r="EA6" s="22">
        <f t="shared" si="13"/>
        <v>18.28</v>
      </c>
      <c r="EB6" s="22">
        <f t="shared" si="13"/>
        <v>19.61</v>
      </c>
      <c r="EC6" s="21" t="str">
        <f>IF(EC7="","",IF(EC7="-","【-】","【"&amp;SUBSTITUTE(TEXT(EC7,"#,##0.00"),"-","△")&amp;"】"))</f>
        <v>【22.30】</v>
      </c>
      <c r="ED6" s="22">
        <f>IF(ED7="",NA(),ED7)</f>
        <v>0.54</v>
      </c>
      <c r="EE6" s="22">
        <f t="shared" ref="EE6:EM6" si="14">IF(EE7="",NA(),EE7)</f>
        <v>0.13</v>
      </c>
      <c r="EF6" s="22">
        <f t="shared" si="14"/>
        <v>0.04</v>
      </c>
      <c r="EG6" s="22">
        <f t="shared" si="14"/>
        <v>0.52</v>
      </c>
      <c r="EH6" s="22">
        <f t="shared" si="14"/>
        <v>0.9</v>
      </c>
      <c r="EI6" s="22">
        <f t="shared" si="14"/>
        <v>0.54</v>
      </c>
      <c r="EJ6" s="22">
        <f t="shared" si="14"/>
        <v>0.5</v>
      </c>
      <c r="EK6" s="22">
        <f t="shared" si="14"/>
        <v>0.52</v>
      </c>
      <c r="EL6" s="22">
        <f t="shared" si="14"/>
        <v>0.53</v>
      </c>
      <c r="EM6" s="22">
        <f t="shared" si="14"/>
        <v>0.48</v>
      </c>
      <c r="EN6" s="21" t="str">
        <f>IF(EN7="","",IF(EN7="-","【-】","【"&amp;SUBSTITUTE(TEXT(EN7,"#,##0.00"),"-","△")&amp;"】"))</f>
        <v>【0.66】</v>
      </c>
    </row>
    <row r="7" spans="1:144" s="23" customFormat="1" x14ac:dyDescent="0.15">
      <c r="A7" s="15"/>
      <c r="B7" s="24">
        <v>2021</v>
      </c>
      <c r="C7" s="24">
        <v>443417</v>
      </c>
      <c r="D7" s="24">
        <v>46</v>
      </c>
      <c r="E7" s="24">
        <v>1</v>
      </c>
      <c r="F7" s="24">
        <v>0</v>
      </c>
      <c r="G7" s="24">
        <v>1</v>
      </c>
      <c r="H7" s="24" t="s">
        <v>93</v>
      </c>
      <c r="I7" s="24" t="s">
        <v>94</v>
      </c>
      <c r="J7" s="24" t="s">
        <v>95</v>
      </c>
      <c r="K7" s="24" t="s">
        <v>96</v>
      </c>
      <c r="L7" s="24" t="s">
        <v>97</v>
      </c>
      <c r="M7" s="24" t="s">
        <v>98</v>
      </c>
      <c r="N7" s="25" t="s">
        <v>99</v>
      </c>
      <c r="O7" s="25">
        <v>78.36</v>
      </c>
      <c r="P7" s="25">
        <v>92.67</v>
      </c>
      <c r="Q7" s="25">
        <v>2195</v>
      </c>
      <c r="R7" s="25">
        <v>28240</v>
      </c>
      <c r="S7" s="25">
        <v>73.260000000000005</v>
      </c>
      <c r="T7" s="25">
        <v>385.48</v>
      </c>
      <c r="U7" s="25">
        <v>26052</v>
      </c>
      <c r="V7" s="25">
        <v>43.15</v>
      </c>
      <c r="W7" s="25">
        <v>603.75</v>
      </c>
      <c r="X7" s="25">
        <v>125.43</v>
      </c>
      <c r="Y7" s="25">
        <v>122.9</v>
      </c>
      <c r="Z7" s="25">
        <v>119.35</v>
      </c>
      <c r="AA7" s="25">
        <v>126.59</v>
      </c>
      <c r="AB7" s="25">
        <v>108.18</v>
      </c>
      <c r="AC7" s="25">
        <v>110.05</v>
      </c>
      <c r="AD7" s="25">
        <v>108.87</v>
      </c>
      <c r="AE7" s="25">
        <v>108.61</v>
      </c>
      <c r="AF7" s="25">
        <v>108.35</v>
      </c>
      <c r="AG7" s="25">
        <v>108.84</v>
      </c>
      <c r="AH7" s="25">
        <v>111.39</v>
      </c>
      <c r="AI7" s="25">
        <v>0</v>
      </c>
      <c r="AJ7" s="25">
        <v>0</v>
      </c>
      <c r="AK7" s="25">
        <v>0</v>
      </c>
      <c r="AL7" s="25">
        <v>0</v>
      </c>
      <c r="AM7" s="25">
        <v>0</v>
      </c>
      <c r="AN7" s="25">
        <v>2.64</v>
      </c>
      <c r="AO7" s="25">
        <v>3.16</v>
      </c>
      <c r="AP7" s="25">
        <v>3.59</v>
      </c>
      <c r="AQ7" s="25">
        <v>3.98</v>
      </c>
      <c r="AR7" s="25">
        <v>6.02</v>
      </c>
      <c r="AS7" s="25">
        <v>1.3</v>
      </c>
      <c r="AT7" s="25">
        <v>294.44</v>
      </c>
      <c r="AU7" s="25">
        <v>477.9</v>
      </c>
      <c r="AV7" s="25">
        <v>650.21</v>
      </c>
      <c r="AW7" s="25">
        <v>383.17</v>
      </c>
      <c r="AX7" s="25">
        <v>333.8</v>
      </c>
      <c r="AY7" s="25">
        <v>359.47</v>
      </c>
      <c r="AZ7" s="25">
        <v>369.69</v>
      </c>
      <c r="BA7" s="25">
        <v>379.08</v>
      </c>
      <c r="BB7" s="25">
        <v>367.55</v>
      </c>
      <c r="BC7" s="25">
        <v>378.56</v>
      </c>
      <c r="BD7" s="25">
        <v>261.51</v>
      </c>
      <c r="BE7" s="25">
        <v>265.66000000000003</v>
      </c>
      <c r="BF7" s="25">
        <v>249.67</v>
      </c>
      <c r="BG7" s="25">
        <v>235.45</v>
      </c>
      <c r="BH7" s="25">
        <v>216.5</v>
      </c>
      <c r="BI7" s="25">
        <v>236.24</v>
      </c>
      <c r="BJ7" s="25">
        <v>401.79</v>
      </c>
      <c r="BK7" s="25">
        <v>402.99</v>
      </c>
      <c r="BL7" s="25">
        <v>398.98</v>
      </c>
      <c r="BM7" s="25">
        <v>418.68</v>
      </c>
      <c r="BN7" s="25">
        <v>395.68</v>
      </c>
      <c r="BO7" s="25">
        <v>265.16000000000003</v>
      </c>
      <c r="BP7" s="25">
        <v>122.02</v>
      </c>
      <c r="BQ7" s="25">
        <v>118.57</v>
      </c>
      <c r="BR7" s="25">
        <v>115.22</v>
      </c>
      <c r="BS7" s="25">
        <v>120.68</v>
      </c>
      <c r="BT7" s="25">
        <v>103.8</v>
      </c>
      <c r="BU7" s="25">
        <v>100.12</v>
      </c>
      <c r="BV7" s="25">
        <v>98.66</v>
      </c>
      <c r="BW7" s="25">
        <v>98.64</v>
      </c>
      <c r="BX7" s="25">
        <v>94.78</v>
      </c>
      <c r="BY7" s="25">
        <v>97.59</v>
      </c>
      <c r="BZ7" s="25">
        <v>102.35</v>
      </c>
      <c r="CA7" s="25">
        <v>98.06</v>
      </c>
      <c r="CB7" s="25">
        <v>101.05</v>
      </c>
      <c r="CC7" s="25">
        <v>103.79</v>
      </c>
      <c r="CD7" s="25">
        <v>99.2</v>
      </c>
      <c r="CE7" s="25">
        <v>115.97</v>
      </c>
      <c r="CF7" s="25">
        <v>174.97</v>
      </c>
      <c r="CG7" s="25">
        <v>178.59</v>
      </c>
      <c r="CH7" s="25">
        <v>178.92</v>
      </c>
      <c r="CI7" s="25">
        <v>181.3</v>
      </c>
      <c r="CJ7" s="25">
        <v>181.71</v>
      </c>
      <c r="CK7" s="25">
        <v>167.74</v>
      </c>
      <c r="CL7" s="25">
        <v>63.87</v>
      </c>
      <c r="CM7" s="25">
        <v>63.76</v>
      </c>
      <c r="CN7" s="25">
        <v>63.23</v>
      </c>
      <c r="CO7" s="25">
        <v>64.430000000000007</v>
      </c>
      <c r="CP7" s="25">
        <v>67.16</v>
      </c>
      <c r="CQ7" s="25">
        <v>55.63</v>
      </c>
      <c r="CR7" s="25">
        <v>55.03</v>
      </c>
      <c r="CS7" s="25">
        <v>55.14</v>
      </c>
      <c r="CT7" s="25">
        <v>55.89</v>
      </c>
      <c r="CU7" s="25">
        <v>55.72</v>
      </c>
      <c r="CV7" s="25">
        <v>60.29</v>
      </c>
      <c r="CW7" s="25">
        <v>82.84</v>
      </c>
      <c r="CX7" s="25">
        <v>82.63</v>
      </c>
      <c r="CY7" s="25">
        <v>82.17</v>
      </c>
      <c r="CZ7" s="25">
        <v>81.180000000000007</v>
      </c>
      <c r="DA7" s="25">
        <v>77.680000000000007</v>
      </c>
      <c r="DB7" s="25">
        <v>82.04</v>
      </c>
      <c r="DC7" s="25">
        <v>81.900000000000006</v>
      </c>
      <c r="DD7" s="25">
        <v>81.39</v>
      </c>
      <c r="DE7" s="25">
        <v>81.27</v>
      </c>
      <c r="DF7" s="25">
        <v>81.260000000000005</v>
      </c>
      <c r="DG7" s="25">
        <v>90.12</v>
      </c>
      <c r="DH7" s="25">
        <v>50.13</v>
      </c>
      <c r="DI7" s="25">
        <v>51.57</v>
      </c>
      <c r="DJ7" s="25">
        <v>52.56</v>
      </c>
      <c r="DK7" s="25">
        <v>53.3</v>
      </c>
      <c r="DL7" s="25">
        <v>53.85</v>
      </c>
      <c r="DM7" s="25">
        <v>48.05</v>
      </c>
      <c r="DN7" s="25">
        <v>48.87</v>
      </c>
      <c r="DO7" s="25">
        <v>49.92</v>
      </c>
      <c r="DP7" s="25">
        <v>50.63</v>
      </c>
      <c r="DQ7" s="25">
        <v>51.29</v>
      </c>
      <c r="DR7" s="25">
        <v>50.88</v>
      </c>
      <c r="DS7" s="25">
        <v>10.53</v>
      </c>
      <c r="DT7" s="25">
        <v>9.58</v>
      </c>
      <c r="DU7" s="25">
        <v>11.71</v>
      </c>
      <c r="DV7" s="25">
        <v>12.49</v>
      </c>
      <c r="DW7" s="25">
        <v>14.88</v>
      </c>
      <c r="DX7" s="25">
        <v>13.39</v>
      </c>
      <c r="DY7" s="25">
        <v>14.85</v>
      </c>
      <c r="DZ7" s="25">
        <v>16.88</v>
      </c>
      <c r="EA7" s="25">
        <v>18.28</v>
      </c>
      <c r="EB7" s="25">
        <v>19.61</v>
      </c>
      <c r="EC7" s="25">
        <v>22.3</v>
      </c>
      <c r="ED7" s="25">
        <v>0.54</v>
      </c>
      <c r="EE7" s="25">
        <v>0.13</v>
      </c>
      <c r="EF7" s="25">
        <v>0.04</v>
      </c>
      <c r="EG7" s="25">
        <v>0.52</v>
      </c>
      <c r="EH7" s="25">
        <v>0.9</v>
      </c>
      <c r="EI7" s="25">
        <v>0.54</v>
      </c>
      <c r="EJ7" s="25">
        <v>0.5</v>
      </c>
      <c r="EK7" s="25">
        <v>0.52</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上下水道課 システム01</cp:lastModifiedBy>
  <cp:lastPrinted>2023-01-12T04:38:15Z</cp:lastPrinted>
  <dcterms:created xsi:type="dcterms:W3CDTF">2022-12-01T01:06:33Z</dcterms:created>
  <dcterms:modified xsi:type="dcterms:W3CDTF">2023-01-12T04:46:06Z</dcterms:modified>
  <cp:category/>
</cp:coreProperties>
</file>